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845" windowWidth="12120" windowHeight="8640" activeTab="0"/>
  </bookViews>
  <sheets>
    <sheet name="Entitlement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<sst xmlns="http://schemas.openxmlformats.org/spreadsheetml/2006/main" count="32" uniqueCount="23">
  <si>
    <t>NEW MEXICO STATE PUBLIC EDUCATION DEPARTMENT</t>
  </si>
  <si>
    <r>
      <t xml:space="preserve"> </t>
    </r>
    <r>
      <rPr>
        <b/>
        <sz val="9"/>
        <color indexed="12"/>
        <rFont val="Times New Roman"/>
        <family val="1"/>
      </rPr>
      <t>2006-2007</t>
    </r>
    <r>
      <rPr>
        <b/>
        <sz val="9"/>
        <rFont val="Times New Roman"/>
        <family val="1"/>
      </rPr>
      <t xml:space="preserve"> IDEA-B </t>
    </r>
    <r>
      <rPr>
        <b/>
        <u val="single"/>
        <sz val="9"/>
        <rFont val="Times New Roman"/>
        <family val="1"/>
      </rPr>
      <t>ENTITLEMENT</t>
    </r>
    <r>
      <rPr>
        <b/>
        <sz val="9"/>
        <rFont val="Times New Roman"/>
        <family val="1"/>
      </rPr>
      <t xml:space="preserve"> ESTIMATED ALLOCATION </t>
    </r>
    <r>
      <rPr>
        <b/>
        <sz val="9"/>
        <color indexed="12"/>
        <rFont val="Times New Roman"/>
        <family val="1"/>
      </rPr>
      <t>(24106)</t>
    </r>
  </si>
  <si>
    <t>SCHOOL DISTRICT</t>
  </si>
  <si>
    <t>ENTITLEMENT BASE</t>
  </si>
  <si>
    <t>ENTITLEMENT BASE AMOUNT</t>
  </si>
  <si>
    <t>SCHOOL-AGE POPULATION</t>
  </si>
  <si>
    <t>POPULATION AMOUNT</t>
  </si>
  <si>
    <t>CENSUS BUREAU POVERTY DATA</t>
  </si>
  <si>
    <t>POVERTY AMOUNT</t>
  </si>
  <si>
    <r>
      <t xml:space="preserve">ENTITLEMENT ESTIMATED ALLOCATION </t>
    </r>
    <r>
      <rPr>
        <b/>
        <sz val="8"/>
        <color indexed="12"/>
        <rFont val="Times New Roman"/>
        <family val="1"/>
      </rPr>
      <t>2006-2007</t>
    </r>
  </si>
  <si>
    <t>INDEPENDENT</t>
  </si>
  <si>
    <t>Total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</si>
  <si>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</si>
  <si>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</si>
  <si>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</si>
  <si>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</si>
  <si>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</si>
  <si>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</si>
  <si>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</si>
  <si>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IX</t>
  </si>
  <si>
    <t>REGION X</t>
  </si>
  <si>
    <t>GRAND TOTAL</t>
  </si>
  <si>
    <r>
      <t>Over</t>
    </r>
    <r>
      <rPr>
        <sz val="8"/>
        <rFont val="Times New Roman"/>
        <family val="1"/>
      </rPr>
      <t xml:space="preserve"> or </t>
    </r>
    <r>
      <rPr>
        <sz val="8"/>
        <color indexed="10"/>
        <rFont val="Times New Roman"/>
        <family val="1"/>
      </rPr>
      <t>(Short)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</si>
</sst>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[Red]\(#,##0.00000\)"/>
    <numFmt numFmtId="165" formatCode="#,##0.0"/>
    <numFmt numFmtId="166" formatCode="#,##0.0_);[Red]\(#,##0.0\)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"/>
      <family val="2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 applyProtection="1" quotePrefix="1">
      <alignment horizontal="left" indent="3"/>
      <protection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3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right"/>
      <protection/>
    </xf>
    <xf numFmtId="166" fontId="3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166" fontId="9" fillId="2" borderId="0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166" fontId="7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166" fontId="7" fillId="0" borderId="0" xfId="0" applyNumberFormat="1" applyFont="1" applyFill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right"/>
      <protection/>
    </xf>
    <xf numFmtId="165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/>
      <protection/>
    </xf>
    <xf numFmtId="3" fontId="7" fillId="0" borderId="4" xfId="0" applyNumberFormat="1" applyFont="1" applyFill="1" applyBorder="1" applyAlignment="1">
      <alignment/>
    </xf>
    <xf numFmtId="165" fontId="7" fillId="0" borderId="4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40" fontId="10" fillId="0" borderId="3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 quotePrefix="1">
      <alignment horizontal="center" vertical="center" wrapText="1"/>
    </xf>
    <xf numFmtId="3" fontId="7" fillId="0" borderId="5" xfId="0" applyNumberFormat="1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d.state.nm.us/Documents%20and%20Settings\yraymond\Desktop\0607%20Initial%20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Entitlement"/>
      <sheetName val="Charter Sch"/>
      <sheetName val="PrivateHome Sch."/>
      <sheetName val="Weighted Child Count"/>
      <sheetName val="Preschool"/>
    </sheetNames>
    <sheetDataSet>
      <sheetData sheetId="0">
        <row r="4">
          <cell r="E4">
            <v>73985072</v>
          </cell>
        </row>
        <row r="5">
          <cell r="D5">
            <v>27026021</v>
          </cell>
        </row>
        <row r="6">
          <cell r="D6">
            <v>39915193</v>
          </cell>
        </row>
        <row r="7">
          <cell r="D7">
            <v>7043858</v>
          </cell>
        </row>
        <row r="36">
          <cell r="B36" t="str">
            <v>Alamogordo</v>
          </cell>
          <cell r="C36">
            <v>1196</v>
          </cell>
          <cell r="AG36">
            <v>6949.5</v>
          </cell>
          <cell r="AH36">
            <v>2344</v>
          </cell>
        </row>
        <row r="37">
          <cell r="B37" t="str">
            <v>Albuquerque</v>
          </cell>
          <cell r="C37">
            <v>13969</v>
          </cell>
          <cell r="AG37">
            <v>107287</v>
          </cell>
          <cell r="AH37">
            <v>16982</v>
          </cell>
        </row>
        <row r="38">
          <cell r="B38" t="str">
            <v>Animas</v>
          </cell>
          <cell r="C38">
            <v>60</v>
          </cell>
          <cell r="AG38">
            <v>298</v>
          </cell>
          <cell r="AH38">
            <v>68</v>
          </cell>
        </row>
        <row r="39">
          <cell r="B39" t="str">
            <v>Artesia</v>
          </cell>
          <cell r="C39">
            <v>628</v>
          </cell>
          <cell r="AG39">
            <v>3541.5</v>
          </cell>
          <cell r="AH39">
            <v>822</v>
          </cell>
        </row>
        <row r="40">
          <cell r="B40" t="str">
            <v>Aztec</v>
          </cell>
          <cell r="C40">
            <v>600</v>
          </cell>
          <cell r="AG40">
            <v>3266</v>
          </cell>
          <cell r="AH40">
            <v>510</v>
          </cell>
        </row>
        <row r="41">
          <cell r="B41" t="str">
            <v>Belen</v>
          </cell>
          <cell r="C41">
            <v>925</v>
          </cell>
          <cell r="AG41">
            <v>5155.5</v>
          </cell>
          <cell r="AH41">
            <v>1176</v>
          </cell>
        </row>
        <row r="42">
          <cell r="B42" t="str">
            <v>Bernalillo</v>
          </cell>
          <cell r="C42">
            <v>579</v>
          </cell>
          <cell r="AG42">
            <v>3324</v>
          </cell>
          <cell r="AH42">
            <v>1166</v>
          </cell>
        </row>
        <row r="43">
          <cell r="B43" t="str">
            <v>Bloomfield</v>
          </cell>
          <cell r="C43">
            <v>617</v>
          </cell>
          <cell r="AG43">
            <v>3187.5</v>
          </cell>
          <cell r="AH43">
            <v>740</v>
          </cell>
        </row>
        <row r="44">
          <cell r="B44" t="str">
            <v>Capitan</v>
          </cell>
          <cell r="C44">
            <v>107</v>
          </cell>
          <cell r="AG44">
            <v>601.5</v>
          </cell>
          <cell r="AH44">
            <v>105</v>
          </cell>
        </row>
        <row r="45">
          <cell r="B45" t="str">
            <v>Carlsbad</v>
          </cell>
          <cell r="C45">
            <v>1037</v>
          </cell>
          <cell r="AG45">
            <v>6200</v>
          </cell>
          <cell r="AH45">
            <v>1459</v>
          </cell>
        </row>
        <row r="46">
          <cell r="B46" t="str">
            <v>Carrizozo</v>
          </cell>
          <cell r="C46">
            <v>36</v>
          </cell>
          <cell r="AG46">
            <v>200.5</v>
          </cell>
          <cell r="AH46">
            <v>80</v>
          </cell>
        </row>
        <row r="47">
          <cell r="B47" t="str">
            <v>Central</v>
          </cell>
          <cell r="C47">
            <v>1230</v>
          </cell>
          <cell r="AG47">
            <v>6939.5</v>
          </cell>
          <cell r="AH47">
            <v>2952</v>
          </cell>
        </row>
        <row r="48">
          <cell r="B48" t="str">
            <v>Chama</v>
          </cell>
          <cell r="C48">
            <v>91</v>
          </cell>
          <cell r="AG48">
            <v>480.5</v>
          </cell>
          <cell r="AH48">
            <v>123</v>
          </cell>
        </row>
        <row r="49">
          <cell r="B49" t="str">
            <v>Cimarron</v>
          </cell>
          <cell r="C49">
            <v>118</v>
          </cell>
          <cell r="AG49">
            <v>582</v>
          </cell>
          <cell r="AH49">
            <v>90</v>
          </cell>
        </row>
        <row r="50">
          <cell r="B50" t="str">
            <v>Clayton</v>
          </cell>
          <cell r="C50">
            <v>131</v>
          </cell>
          <cell r="AG50">
            <v>562</v>
          </cell>
          <cell r="AH50">
            <v>142</v>
          </cell>
        </row>
        <row r="51">
          <cell r="B51" t="str">
            <v>Cloudcroft</v>
          </cell>
          <cell r="C51">
            <v>91</v>
          </cell>
          <cell r="AG51">
            <v>478.5</v>
          </cell>
          <cell r="AH51">
            <v>63</v>
          </cell>
        </row>
        <row r="52">
          <cell r="B52" t="str">
            <v>Clovis</v>
          </cell>
          <cell r="C52">
            <v>1546</v>
          </cell>
          <cell r="AG52">
            <v>8552.5</v>
          </cell>
          <cell r="AH52">
            <v>2281</v>
          </cell>
        </row>
        <row r="53">
          <cell r="B53" t="str">
            <v>Cobre</v>
          </cell>
          <cell r="C53">
            <v>387</v>
          </cell>
          <cell r="AG53">
            <v>1438.5</v>
          </cell>
          <cell r="AH53">
            <v>553</v>
          </cell>
        </row>
        <row r="54">
          <cell r="B54" t="str">
            <v>Corona</v>
          </cell>
          <cell r="C54">
            <v>14</v>
          </cell>
          <cell r="AG54">
            <v>104</v>
          </cell>
          <cell r="AH54">
            <v>25</v>
          </cell>
        </row>
        <row r="55">
          <cell r="B55" t="str">
            <v>Cuba</v>
          </cell>
          <cell r="C55">
            <v>165</v>
          </cell>
          <cell r="AG55">
            <v>724.5</v>
          </cell>
          <cell r="AH55">
            <v>664</v>
          </cell>
        </row>
        <row r="56">
          <cell r="B56" t="str">
            <v>Deming</v>
          </cell>
          <cell r="C56">
            <v>513</v>
          </cell>
          <cell r="AG56">
            <v>5590</v>
          </cell>
          <cell r="AH56">
            <v>2194</v>
          </cell>
        </row>
        <row r="57">
          <cell r="B57" t="str">
            <v>Des Moines</v>
          </cell>
          <cell r="C57">
            <v>35</v>
          </cell>
          <cell r="AG57">
            <v>161.5</v>
          </cell>
          <cell r="AH57">
            <v>24</v>
          </cell>
        </row>
        <row r="58">
          <cell r="B58" t="str">
            <v>Dexter</v>
          </cell>
          <cell r="C58">
            <v>275</v>
          </cell>
          <cell r="AG58">
            <v>1156.5</v>
          </cell>
          <cell r="AH58">
            <v>239</v>
          </cell>
        </row>
        <row r="59">
          <cell r="B59" t="str">
            <v>Dora</v>
          </cell>
          <cell r="C59">
            <v>47</v>
          </cell>
          <cell r="AG59">
            <v>231</v>
          </cell>
          <cell r="AH59">
            <v>67</v>
          </cell>
        </row>
        <row r="60">
          <cell r="B60" t="str">
            <v>Dulce</v>
          </cell>
          <cell r="C60">
            <v>109</v>
          </cell>
          <cell r="AG60">
            <v>686</v>
          </cell>
          <cell r="AH60">
            <v>229</v>
          </cell>
        </row>
        <row r="61">
          <cell r="B61" t="str">
            <v>Elida</v>
          </cell>
          <cell r="C61">
            <v>22</v>
          </cell>
          <cell r="AG61">
            <v>143</v>
          </cell>
          <cell r="AH61">
            <v>22</v>
          </cell>
        </row>
        <row r="62">
          <cell r="B62" t="str">
            <v>Espanola</v>
          </cell>
          <cell r="C62">
            <v>620</v>
          </cell>
          <cell r="AG62">
            <v>5394.5</v>
          </cell>
          <cell r="AH62">
            <v>1472</v>
          </cell>
        </row>
        <row r="63">
          <cell r="B63" t="str">
            <v>Estancia</v>
          </cell>
          <cell r="C63">
            <v>143</v>
          </cell>
          <cell r="AG63">
            <v>961</v>
          </cell>
          <cell r="AH63">
            <v>238</v>
          </cell>
        </row>
        <row r="64">
          <cell r="B64" t="str">
            <v>Eunice</v>
          </cell>
          <cell r="C64">
            <v>131</v>
          </cell>
          <cell r="AG64">
            <v>592.5</v>
          </cell>
          <cell r="AH64">
            <v>109</v>
          </cell>
        </row>
        <row r="65">
          <cell r="B65" t="str">
            <v>Farmington</v>
          </cell>
          <cell r="C65">
            <v>1404</v>
          </cell>
          <cell r="AG65">
            <v>10648.5</v>
          </cell>
          <cell r="AH65">
            <v>2313</v>
          </cell>
        </row>
        <row r="66">
          <cell r="B66" t="str">
            <v>Floyd</v>
          </cell>
          <cell r="C66">
            <v>64</v>
          </cell>
          <cell r="AG66">
            <v>256.5</v>
          </cell>
          <cell r="AH66">
            <v>41</v>
          </cell>
        </row>
        <row r="67">
          <cell r="B67" t="str">
            <v>Ft. Sumner</v>
          </cell>
          <cell r="C67">
            <v>82</v>
          </cell>
          <cell r="AG67">
            <v>331.5</v>
          </cell>
          <cell r="AH67">
            <v>84</v>
          </cell>
        </row>
        <row r="68">
          <cell r="B68" t="str">
            <v>Gadsden</v>
          </cell>
          <cell r="C68">
            <v>1824</v>
          </cell>
          <cell r="AG68">
            <v>14246.5</v>
          </cell>
          <cell r="AH68">
            <v>5238</v>
          </cell>
        </row>
        <row r="69">
          <cell r="B69" t="str">
            <v>Gallup-McKinley</v>
          </cell>
          <cell r="C69">
            <v>1822</v>
          </cell>
          <cell r="AG69">
            <v>14155</v>
          </cell>
          <cell r="AH69">
            <v>6699</v>
          </cell>
        </row>
        <row r="70">
          <cell r="B70" t="str">
            <v>Grady</v>
          </cell>
          <cell r="C70">
            <v>18</v>
          </cell>
          <cell r="AG70">
            <v>146</v>
          </cell>
          <cell r="AH70">
            <v>19</v>
          </cell>
        </row>
        <row r="71">
          <cell r="B71" t="str">
            <v>Grants-Cibola</v>
          </cell>
          <cell r="C71">
            <v>446</v>
          </cell>
          <cell r="AG71">
            <v>3959</v>
          </cell>
          <cell r="AH71">
            <v>1491</v>
          </cell>
        </row>
        <row r="72">
          <cell r="B72" t="str">
            <v>Hagerman</v>
          </cell>
          <cell r="C72">
            <v>108</v>
          </cell>
          <cell r="AG72">
            <v>474.5</v>
          </cell>
          <cell r="AH72">
            <v>196</v>
          </cell>
        </row>
        <row r="73">
          <cell r="B73" t="str">
            <v>Hatch</v>
          </cell>
          <cell r="C73">
            <v>177</v>
          </cell>
          <cell r="AG73">
            <v>1541</v>
          </cell>
          <cell r="AH73">
            <v>709</v>
          </cell>
        </row>
        <row r="74">
          <cell r="B74" t="str">
            <v>Hobbs</v>
          </cell>
          <cell r="C74">
            <v>1153</v>
          </cell>
          <cell r="AG74">
            <v>7867</v>
          </cell>
          <cell r="AH74">
            <v>1677</v>
          </cell>
        </row>
        <row r="75">
          <cell r="B75" t="str">
            <v>Hondo</v>
          </cell>
          <cell r="C75">
            <v>38</v>
          </cell>
          <cell r="AG75">
            <v>134.5</v>
          </cell>
          <cell r="AH75">
            <v>74</v>
          </cell>
        </row>
        <row r="76">
          <cell r="B76" t="str">
            <v>House</v>
          </cell>
          <cell r="C76">
            <v>21</v>
          </cell>
          <cell r="AG76">
            <v>146</v>
          </cell>
          <cell r="AH76">
            <v>9</v>
          </cell>
        </row>
        <row r="77">
          <cell r="B77" t="str">
            <v>Jal</v>
          </cell>
          <cell r="C77">
            <v>116</v>
          </cell>
          <cell r="AG77">
            <v>435</v>
          </cell>
          <cell r="AH77">
            <v>102</v>
          </cell>
        </row>
        <row r="78">
          <cell r="B78" t="str">
            <v>Jemez Mountain</v>
          </cell>
          <cell r="C78">
            <v>34</v>
          </cell>
          <cell r="AG78">
            <v>363.5</v>
          </cell>
          <cell r="AH78">
            <v>106</v>
          </cell>
        </row>
        <row r="79">
          <cell r="B79" t="str">
            <v>Jemez Valley</v>
          </cell>
          <cell r="C79">
            <v>93</v>
          </cell>
          <cell r="AG79">
            <v>517.5</v>
          </cell>
          <cell r="AH79">
            <v>189</v>
          </cell>
        </row>
        <row r="80">
          <cell r="B80" t="str">
            <v>Lake Arthur</v>
          </cell>
          <cell r="C80">
            <v>36</v>
          </cell>
          <cell r="AG80">
            <v>156</v>
          </cell>
          <cell r="AH80">
            <v>32</v>
          </cell>
        </row>
        <row r="81">
          <cell r="B81" t="str">
            <v>Las Cruces</v>
          </cell>
          <cell r="C81">
            <v>4097</v>
          </cell>
          <cell r="AG81">
            <v>24640</v>
          </cell>
          <cell r="AH81">
            <v>6078</v>
          </cell>
        </row>
        <row r="82">
          <cell r="B82" t="str">
            <v>Las Vegas City</v>
          </cell>
          <cell r="C82">
            <v>264</v>
          </cell>
          <cell r="AG82">
            <v>2347.5</v>
          </cell>
          <cell r="AH82">
            <v>656</v>
          </cell>
        </row>
        <row r="83">
          <cell r="B83" t="str">
            <v>Logan</v>
          </cell>
          <cell r="C83">
            <v>56</v>
          </cell>
          <cell r="AG83">
            <v>236</v>
          </cell>
          <cell r="AH83">
            <v>33</v>
          </cell>
        </row>
        <row r="84">
          <cell r="B84" t="str">
            <v>Lordsburg</v>
          </cell>
          <cell r="C84">
            <v>219</v>
          </cell>
          <cell r="AG84">
            <v>714.5</v>
          </cell>
          <cell r="AH84">
            <v>296</v>
          </cell>
        </row>
        <row r="85">
          <cell r="B85" t="str">
            <v>Los Alamos</v>
          </cell>
          <cell r="C85">
            <v>689</v>
          </cell>
          <cell r="AG85">
            <v>3844</v>
          </cell>
          <cell r="AH85">
            <v>68</v>
          </cell>
        </row>
        <row r="86">
          <cell r="B86" t="str">
            <v>Los Lunas</v>
          </cell>
          <cell r="C86">
            <v>1353</v>
          </cell>
          <cell r="AG86">
            <v>8966.5</v>
          </cell>
          <cell r="AH86">
            <v>1785</v>
          </cell>
        </row>
        <row r="87">
          <cell r="B87" t="str">
            <v>Loving</v>
          </cell>
          <cell r="C87">
            <v>91</v>
          </cell>
          <cell r="AG87">
            <v>567.5</v>
          </cell>
          <cell r="AH87">
            <v>101</v>
          </cell>
        </row>
        <row r="88">
          <cell r="B88" t="str">
            <v>Lovington</v>
          </cell>
          <cell r="C88">
            <v>493</v>
          </cell>
          <cell r="AG88">
            <v>2982</v>
          </cell>
          <cell r="AH88">
            <v>597</v>
          </cell>
        </row>
        <row r="89">
          <cell r="B89" t="str">
            <v>Magdalena</v>
          </cell>
          <cell r="C89">
            <v>82</v>
          </cell>
          <cell r="AG89">
            <v>432</v>
          </cell>
          <cell r="AH89">
            <v>339</v>
          </cell>
        </row>
        <row r="90">
          <cell r="B90" t="str">
            <v>Maxwell</v>
          </cell>
          <cell r="C90">
            <v>37</v>
          </cell>
          <cell r="AG90">
            <v>93.5</v>
          </cell>
          <cell r="AH90">
            <v>24</v>
          </cell>
        </row>
        <row r="91">
          <cell r="B91" t="str">
            <v>Melrose</v>
          </cell>
          <cell r="C91">
            <v>64</v>
          </cell>
          <cell r="AG91">
            <v>246.5</v>
          </cell>
          <cell r="AH91">
            <v>52</v>
          </cell>
        </row>
        <row r="92">
          <cell r="B92" t="str">
            <v>Mesa Vista</v>
          </cell>
          <cell r="C92">
            <v>83</v>
          </cell>
          <cell r="AG92">
            <v>465.5</v>
          </cell>
          <cell r="AH92">
            <v>93</v>
          </cell>
        </row>
        <row r="93">
          <cell r="B93" t="str">
            <v>Mora</v>
          </cell>
          <cell r="C93">
            <v>78</v>
          </cell>
          <cell r="AG93">
            <v>635.5</v>
          </cell>
          <cell r="AH93">
            <v>219</v>
          </cell>
        </row>
        <row r="94">
          <cell r="B94" t="str">
            <v>Moriarty</v>
          </cell>
          <cell r="C94">
            <v>845</v>
          </cell>
          <cell r="AG94">
            <v>4351</v>
          </cell>
          <cell r="AH94">
            <v>756</v>
          </cell>
        </row>
        <row r="95">
          <cell r="B95" t="str">
            <v>Mosquero</v>
          </cell>
          <cell r="C95">
            <v>19</v>
          </cell>
          <cell r="AG95">
            <v>50</v>
          </cell>
          <cell r="AH95">
            <v>4</v>
          </cell>
        </row>
        <row r="96">
          <cell r="B96" t="str">
            <v>Mountainair</v>
          </cell>
          <cell r="C96">
            <v>69</v>
          </cell>
          <cell r="AG96">
            <v>392.5</v>
          </cell>
          <cell r="AH96">
            <v>151</v>
          </cell>
        </row>
        <row r="97">
          <cell r="B97" t="str">
            <v>Pecos</v>
          </cell>
          <cell r="C97">
            <v>159</v>
          </cell>
          <cell r="AG97">
            <v>781.5</v>
          </cell>
          <cell r="AH97">
            <v>178</v>
          </cell>
        </row>
        <row r="98">
          <cell r="B98" t="str">
            <v>Penasco</v>
          </cell>
          <cell r="C98">
            <v>90</v>
          </cell>
          <cell r="AG98">
            <v>632</v>
          </cell>
          <cell r="AH98">
            <v>153</v>
          </cell>
        </row>
        <row r="99">
          <cell r="B99" t="str">
            <v>Pojoaque</v>
          </cell>
          <cell r="C99">
            <v>248</v>
          </cell>
          <cell r="AG99">
            <v>2013</v>
          </cell>
          <cell r="AH99">
            <v>231</v>
          </cell>
        </row>
        <row r="100">
          <cell r="B100" t="str">
            <v>Portales</v>
          </cell>
          <cell r="C100">
            <v>451</v>
          </cell>
          <cell r="AG100">
            <v>2928.5</v>
          </cell>
          <cell r="AH100">
            <v>927</v>
          </cell>
        </row>
        <row r="101">
          <cell r="B101" t="str">
            <v>Quemado</v>
          </cell>
          <cell r="C101">
            <v>25</v>
          </cell>
          <cell r="AG101">
            <v>241.5</v>
          </cell>
          <cell r="AH101">
            <v>85</v>
          </cell>
        </row>
        <row r="102">
          <cell r="B102" t="str">
            <v>Questa</v>
          </cell>
          <cell r="C102">
            <v>81</v>
          </cell>
          <cell r="AG102">
            <v>568</v>
          </cell>
          <cell r="AH102">
            <v>162</v>
          </cell>
        </row>
        <row r="103">
          <cell r="B103" t="str">
            <v>Raton</v>
          </cell>
          <cell r="C103">
            <v>254</v>
          </cell>
          <cell r="AG103">
            <v>1521.5</v>
          </cell>
          <cell r="AH103">
            <v>335</v>
          </cell>
        </row>
        <row r="104">
          <cell r="B104" t="str">
            <v>Reserve</v>
          </cell>
          <cell r="C104">
            <v>47</v>
          </cell>
          <cell r="AG104">
            <v>211.5</v>
          </cell>
          <cell r="AH104">
            <v>91</v>
          </cell>
        </row>
        <row r="105">
          <cell r="B105" t="str">
            <v>Rio Rancho</v>
          </cell>
          <cell r="C105">
            <v>1304</v>
          </cell>
          <cell r="AG105">
            <v>14059</v>
          </cell>
          <cell r="AH105">
            <v>499</v>
          </cell>
        </row>
        <row r="106">
          <cell r="B106" t="str">
            <v>Roswell</v>
          </cell>
          <cell r="C106">
            <v>1907</v>
          </cell>
          <cell r="AG106">
            <v>10189.5</v>
          </cell>
          <cell r="AH106">
            <v>2928</v>
          </cell>
        </row>
        <row r="107">
          <cell r="B107" t="str">
            <v>Roy</v>
          </cell>
          <cell r="C107">
            <v>28</v>
          </cell>
          <cell r="AG107">
            <v>70.5</v>
          </cell>
          <cell r="AH107">
            <v>9</v>
          </cell>
        </row>
        <row r="108">
          <cell r="B108" t="str">
            <v>Ruidoso</v>
          </cell>
          <cell r="C108">
            <v>427</v>
          </cell>
          <cell r="AG108">
            <v>2384.5</v>
          </cell>
          <cell r="AH108">
            <v>549</v>
          </cell>
        </row>
        <row r="109">
          <cell r="B109" t="str">
            <v>San Jon</v>
          </cell>
          <cell r="C109">
            <v>27</v>
          </cell>
          <cell r="AG109">
            <v>161.5</v>
          </cell>
          <cell r="AH109">
            <v>42</v>
          </cell>
        </row>
        <row r="110">
          <cell r="B110" t="str">
            <v>Santa Fe</v>
          </cell>
          <cell r="C110">
            <v>1758</v>
          </cell>
          <cell r="AG110">
            <v>16793</v>
          </cell>
          <cell r="AH110">
            <v>2602</v>
          </cell>
        </row>
        <row r="111">
          <cell r="B111" t="str">
            <v>Santa Rosa</v>
          </cell>
          <cell r="C111">
            <v>183</v>
          </cell>
          <cell r="AG111">
            <v>692.5</v>
          </cell>
          <cell r="AH111">
            <v>185</v>
          </cell>
        </row>
        <row r="112">
          <cell r="B112" t="str">
            <v>Silver </v>
          </cell>
          <cell r="C112">
            <v>651</v>
          </cell>
          <cell r="AG112">
            <v>3592</v>
          </cell>
          <cell r="AH112">
            <v>873</v>
          </cell>
        </row>
        <row r="113">
          <cell r="B113" t="str">
            <v>Socorro</v>
          </cell>
          <cell r="C113">
            <v>318</v>
          </cell>
          <cell r="AG113">
            <v>2065.5</v>
          </cell>
          <cell r="AH113">
            <v>686</v>
          </cell>
        </row>
        <row r="114">
          <cell r="B114" t="str">
            <v>Springer</v>
          </cell>
          <cell r="C114">
            <v>61</v>
          </cell>
          <cell r="AG114">
            <v>216</v>
          </cell>
          <cell r="AH114">
            <v>93</v>
          </cell>
        </row>
        <row r="115">
          <cell r="B115" t="str">
            <v>Taos</v>
          </cell>
          <cell r="C115">
            <v>580</v>
          </cell>
          <cell r="AG115">
            <v>3559.5</v>
          </cell>
          <cell r="AH115">
            <v>1025</v>
          </cell>
        </row>
        <row r="116">
          <cell r="B116" t="str">
            <v>Tatum</v>
          </cell>
          <cell r="C116">
            <v>79</v>
          </cell>
          <cell r="AG116">
            <v>260.5</v>
          </cell>
          <cell r="AH116">
            <v>71</v>
          </cell>
        </row>
        <row r="117">
          <cell r="B117" t="str">
            <v>Texico</v>
          </cell>
          <cell r="C117">
            <v>90</v>
          </cell>
          <cell r="AG117">
            <v>525.5</v>
          </cell>
          <cell r="AH117">
            <v>74</v>
          </cell>
        </row>
        <row r="118">
          <cell r="B118" t="str">
            <v>Truth or Consequences</v>
          </cell>
          <cell r="C118">
            <v>336</v>
          </cell>
          <cell r="AG118">
            <v>1581.5</v>
          </cell>
          <cell r="AH118">
            <v>647</v>
          </cell>
        </row>
        <row r="119">
          <cell r="B119" t="str">
            <v>Tucumcari</v>
          </cell>
          <cell r="C119">
            <v>278</v>
          </cell>
          <cell r="AG119">
            <v>1135.5</v>
          </cell>
          <cell r="AH119">
            <v>426</v>
          </cell>
        </row>
        <row r="120">
          <cell r="B120" t="str">
            <v>Tularosa</v>
          </cell>
          <cell r="C120">
            <v>242</v>
          </cell>
          <cell r="AG120">
            <v>1064.5</v>
          </cell>
          <cell r="AH120">
            <v>587</v>
          </cell>
        </row>
        <row r="121">
          <cell r="B121" t="str">
            <v>Vaughn</v>
          </cell>
          <cell r="C121">
            <v>38</v>
          </cell>
          <cell r="AG121">
            <v>94</v>
          </cell>
          <cell r="AH121">
            <v>26</v>
          </cell>
        </row>
        <row r="122">
          <cell r="B122" t="str">
            <v>Wagon Mound</v>
          </cell>
          <cell r="C122">
            <v>62</v>
          </cell>
          <cell r="AG122">
            <v>164.5</v>
          </cell>
          <cell r="AH122">
            <v>31</v>
          </cell>
        </row>
        <row r="123">
          <cell r="B123" t="str">
            <v>West Las Vegas</v>
          </cell>
          <cell r="C123">
            <v>266</v>
          </cell>
          <cell r="AG123">
            <v>1997</v>
          </cell>
          <cell r="AH123">
            <v>618</v>
          </cell>
        </row>
        <row r="124">
          <cell r="B124" t="str">
            <v>Zuni</v>
          </cell>
          <cell r="C124">
            <v>321</v>
          </cell>
          <cell r="AG124">
            <v>1783</v>
          </cell>
          <cell r="AH124">
            <v>978</v>
          </cell>
        </row>
        <row r="128">
          <cell r="B128" t="str">
            <v>Camp Sierra Blanca</v>
          </cell>
          <cell r="C128">
            <v>10</v>
          </cell>
          <cell r="AI128">
            <v>67.6</v>
          </cell>
          <cell r="AJ128">
            <v>16</v>
          </cell>
        </row>
        <row r="129">
          <cell r="B129" t="str">
            <v>CPH</v>
          </cell>
          <cell r="C129">
            <v>37</v>
          </cell>
          <cell r="AI129">
            <v>250</v>
          </cell>
          <cell r="AJ129">
            <v>58</v>
          </cell>
        </row>
        <row r="130">
          <cell r="B130" t="str">
            <v>JJRC</v>
          </cell>
          <cell r="C130">
            <v>13</v>
          </cell>
          <cell r="AI130">
            <v>87.8</v>
          </cell>
          <cell r="AJ130">
            <v>21</v>
          </cell>
        </row>
        <row r="131">
          <cell r="B131" t="str">
            <v>NM Boy's School</v>
          </cell>
          <cell r="C131">
            <v>69</v>
          </cell>
          <cell r="AI131">
            <v>466.2</v>
          </cell>
          <cell r="AJ131">
            <v>109</v>
          </cell>
        </row>
        <row r="132">
          <cell r="B132" t="str">
            <v>NM Dept. of Corr.</v>
          </cell>
          <cell r="C132">
            <v>29</v>
          </cell>
          <cell r="AI132">
            <v>195.9</v>
          </cell>
          <cell r="AJ132">
            <v>46</v>
          </cell>
        </row>
        <row r="133">
          <cell r="B133" t="str">
            <v>NMSD</v>
          </cell>
          <cell r="C133">
            <v>104</v>
          </cell>
          <cell r="AI133">
            <v>702.7</v>
          </cell>
          <cell r="AJ133">
            <v>164</v>
          </cell>
        </row>
        <row r="134">
          <cell r="B134" t="str">
            <v>NMSVH</v>
          </cell>
          <cell r="C134">
            <v>57</v>
          </cell>
          <cell r="AI134">
            <v>385.1</v>
          </cell>
          <cell r="AJ134">
            <v>90</v>
          </cell>
        </row>
        <row r="135">
          <cell r="B135" t="str">
            <v>NMYDDC</v>
          </cell>
          <cell r="C135">
            <v>98</v>
          </cell>
          <cell r="AI135">
            <v>662.1</v>
          </cell>
          <cell r="AJ135">
            <v>155</v>
          </cell>
        </row>
        <row r="136">
          <cell r="B136" t="str">
            <v>Sequoyah</v>
          </cell>
          <cell r="C136">
            <v>36</v>
          </cell>
          <cell r="AI136">
            <v>243.2</v>
          </cell>
          <cell r="AJ136">
            <v>57</v>
          </cell>
        </row>
      </sheetData>
      <sheetData sheetId="1">
        <row r="155">
          <cell r="D155">
            <v>355479.1</v>
          </cell>
          <cell r="F155">
            <v>82997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8515625" style="4" customWidth="1"/>
    <col min="2" max="2" width="11.140625" style="3" customWidth="1"/>
    <col min="3" max="3" width="9.00390625" style="5" customWidth="1"/>
    <col min="4" max="4" width="11.28125" style="3" customWidth="1"/>
    <col min="5" max="5" width="10.28125" style="4" customWidth="1"/>
    <col min="6" max="6" width="9.00390625" style="3" customWidth="1"/>
    <col min="7" max="7" width="13.00390625" style="5" customWidth="1"/>
    <col min="8" max="8" width="13.57421875" style="3" customWidth="1"/>
    <col min="9" max="16384" width="22.00390625" style="4" customWidth="1"/>
  </cols>
  <sheetData>
    <row r="1" spans="1:3" ht="12.75">
      <c r="A1" s="1" t="s">
        <v>0</v>
      </c>
      <c r="B1" s="2"/>
      <c r="C1" s="2"/>
    </row>
    <row r="2" spans="1:3" ht="12">
      <c r="A2" s="6" t="s">
        <v>1</v>
      </c>
      <c r="C2" s="7"/>
    </row>
    <row r="4" spans="1:8" s="10" customFormat="1" ht="30" customHeight="1">
      <c r="A4" s="53" t="s">
        <v>2</v>
      </c>
      <c r="B4" s="51" t="s">
        <v>3</v>
      </c>
      <c r="C4" s="9" t="s">
        <v>4</v>
      </c>
      <c r="D4" s="51" t="s">
        <v>5</v>
      </c>
      <c r="E4" s="8" t="s">
        <v>6</v>
      </c>
      <c r="F4" s="55" t="s">
        <v>7</v>
      </c>
      <c r="G4" s="9" t="s">
        <v>8</v>
      </c>
      <c r="H4" s="51" t="s">
        <v>9</v>
      </c>
    </row>
    <row r="5" spans="1:8" s="10" customFormat="1" ht="15" customHeight="1">
      <c r="A5" s="54"/>
      <c r="B5" s="52"/>
      <c r="C5" s="11">
        <f>'[1]Info'!D5/B155</f>
        <v>518.1269722589674</v>
      </c>
      <c r="D5" s="52"/>
      <c r="E5" s="11">
        <f>'[1]Info'!D6/'[1]Entitlement'!D155</f>
        <v>112.28562523085043</v>
      </c>
      <c r="F5" s="56"/>
      <c r="G5" s="11">
        <f>'[1]Info'!D7/'[1]Entitlement'!F155</f>
        <v>84.8688265840934</v>
      </c>
      <c r="H5" s="52"/>
    </row>
    <row r="6" ht="4.5" customHeight="1"/>
    <row r="7" spans="1:2" ht="11.25">
      <c r="A7" s="12" t="s">
        <v>10</v>
      </c>
      <c r="B7" s="12"/>
    </row>
    <row r="8" ht="4.5" customHeight="1">
      <c r="B8" s="4"/>
    </row>
    <row r="9" spans="1:8" s="16" customFormat="1" ht="11.25">
      <c r="A9" s="13" t="str">
        <f>'[1]Info'!B36</f>
        <v>Alamogordo</v>
      </c>
      <c r="B9" s="14">
        <f>'[1]Info'!C36</f>
        <v>1196</v>
      </c>
      <c r="C9" s="14">
        <f>$C$5*B9</f>
        <v>619679.858821725</v>
      </c>
      <c r="D9" s="15">
        <f>'[1]Info'!AG36</f>
        <v>6949.5</v>
      </c>
      <c r="E9" s="14">
        <f>$E$5*D9</f>
        <v>780328.9525417951</v>
      </c>
      <c r="F9" s="14">
        <f>'[1]Info'!AH36</f>
        <v>2344</v>
      </c>
      <c r="G9" s="14">
        <f>$G$5*F9</f>
        <v>198932.52951311492</v>
      </c>
      <c r="H9" s="14">
        <f aca="true" t="shared" si="0" ref="H9:H42">G9+E9+C9</f>
        <v>1598941.3408766352</v>
      </c>
    </row>
    <row r="10" spans="1:8" s="16" customFormat="1" ht="11.25">
      <c r="A10" s="17" t="str">
        <f>'[1]Info'!B37</f>
        <v>Albuquerque</v>
      </c>
      <c r="B10" s="18">
        <f>'[1]Info'!C37</f>
        <v>13969</v>
      </c>
      <c r="C10" s="18">
        <f>$C$5*B10</f>
        <v>7237715.675485515</v>
      </c>
      <c r="D10" s="19">
        <f>'[1]Info'!AG37</f>
        <v>107287</v>
      </c>
      <c r="E10" s="18">
        <f>$E$5*D10</f>
        <v>12046787.87414225</v>
      </c>
      <c r="F10" s="18">
        <f>'[1]Info'!AH37</f>
        <v>16982</v>
      </c>
      <c r="G10" s="18">
        <f>$G$5*F10</f>
        <v>1441242.4130510741</v>
      </c>
      <c r="H10" s="18">
        <f t="shared" si="0"/>
        <v>20725745.96267884</v>
      </c>
    </row>
    <row r="11" spans="1:8" ht="11.25">
      <c r="A11" s="13" t="str">
        <f>'[1]Info'!B39</f>
        <v>Artesia</v>
      </c>
      <c r="B11" s="14">
        <f>'[1]Info'!C39</f>
        <v>628</v>
      </c>
      <c r="C11" s="14">
        <f aca="true" t="shared" si="1" ref="C11:C42">$C$5*B11</f>
        <v>325383.73857863154</v>
      </c>
      <c r="D11" s="20">
        <f>'[1]Info'!AG39</f>
        <v>3541.5</v>
      </c>
      <c r="E11" s="14">
        <f aca="true" t="shared" si="2" ref="E11:E42">$E$5*D11</f>
        <v>397659.54175505677</v>
      </c>
      <c r="F11" s="14">
        <f>'[1]Info'!AH39</f>
        <v>822</v>
      </c>
      <c r="G11" s="14">
        <f aca="true" t="shared" si="3" ref="G11:G42">$G$5*F11</f>
        <v>69762.17545212478</v>
      </c>
      <c r="H11" s="14">
        <f t="shared" si="0"/>
        <v>792805.455785813</v>
      </c>
    </row>
    <row r="12" spans="1:8" s="16" customFormat="1" ht="11.25">
      <c r="A12" s="17" t="str">
        <f>'[1]Info'!B40</f>
        <v>Aztec</v>
      </c>
      <c r="B12" s="18">
        <f>'[1]Info'!C40</f>
        <v>600</v>
      </c>
      <c r="C12" s="18">
        <f t="shared" si="1"/>
        <v>310876.18335538043</v>
      </c>
      <c r="D12" s="19">
        <f>'[1]Info'!AG40</f>
        <v>3266</v>
      </c>
      <c r="E12" s="18">
        <f t="shared" si="2"/>
        <v>366724.8520039575</v>
      </c>
      <c r="F12" s="18">
        <f>'[1]Info'!AH40</f>
        <v>510</v>
      </c>
      <c r="G12" s="18">
        <f t="shared" si="3"/>
        <v>43283.10155788763</v>
      </c>
      <c r="H12" s="18">
        <f t="shared" si="0"/>
        <v>720884.1369172256</v>
      </c>
    </row>
    <row r="13" spans="1:8" s="16" customFormat="1" ht="11.25">
      <c r="A13" s="13" t="str">
        <f>'[1]Info'!B41</f>
        <v>Belen</v>
      </c>
      <c r="B13" s="14">
        <f>'[1]Info'!C41</f>
        <v>925</v>
      </c>
      <c r="C13" s="14">
        <f t="shared" si="1"/>
        <v>479267.4493395448</v>
      </c>
      <c r="D13" s="20">
        <f>'[1]Info'!AG41</f>
        <v>5155.5</v>
      </c>
      <c r="E13" s="14">
        <f t="shared" si="2"/>
        <v>578888.5408776493</v>
      </c>
      <c r="F13" s="14">
        <f>'[1]Info'!AH41</f>
        <v>1176</v>
      </c>
      <c r="G13" s="14">
        <f t="shared" si="3"/>
        <v>99805.74006289383</v>
      </c>
      <c r="H13" s="14">
        <f t="shared" si="0"/>
        <v>1157961.730280088</v>
      </c>
    </row>
    <row r="14" spans="1:8" s="16" customFormat="1" ht="11.25">
      <c r="A14" s="17" t="str">
        <f>'[1]Info'!B42</f>
        <v>Bernalillo</v>
      </c>
      <c r="B14" s="18">
        <f>'[1]Info'!C42</f>
        <v>579</v>
      </c>
      <c r="C14" s="18">
        <f t="shared" si="1"/>
        <v>299995.5169379421</v>
      </c>
      <c r="D14" s="19">
        <f>'[1]Info'!AG42</f>
        <v>3324</v>
      </c>
      <c r="E14" s="18">
        <f t="shared" si="2"/>
        <v>373237.4182673468</v>
      </c>
      <c r="F14" s="18">
        <f>'[1]Info'!AH42</f>
        <v>1166</v>
      </c>
      <c r="G14" s="18">
        <f t="shared" si="3"/>
        <v>98957.0517970529</v>
      </c>
      <c r="H14" s="18">
        <f t="shared" si="0"/>
        <v>772189.9870023418</v>
      </c>
    </row>
    <row r="15" spans="1:8" s="16" customFormat="1" ht="11.25">
      <c r="A15" s="13" t="str">
        <f>'[1]Info'!B43</f>
        <v>Bloomfield</v>
      </c>
      <c r="B15" s="14">
        <f>'[1]Info'!C43</f>
        <v>617</v>
      </c>
      <c r="C15" s="14">
        <f t="shared" si="1"/>
        <v>319684.3418837829</v>
      </c>
      <c r="D15" s="20">
        <f>'[1]Info'!AG43</f>
        <v>3187.5</v>
      </c>
      <c r="E15" s="14">
        <f t="shared" si="2"/>
        <v>357910.43042333575</v>
      </c>
      <c r="F15" s="14">
        <f>'[1]Info'!AH43</f>
        <v>740</v>
      </c>
      <c r="G15" s="14">
        <f t="shared" si="3"/>
        <v>62802.93167222911</v>
      </c>
      <c r="H15" s="14">
        <f t="shared" si="0"/>
        <v>740397.7039793477</v>
      </c>
    </row>
    <row r="16" spans="1:8" s="16" customFormat="1" ht="11.25">
      <c r="A16" s="17" t="str">
        <f>'[1]Info'!B45</f>
        <v>Carlsbad</v>
      </c>
      <c r="B16" s="18">
        <f>'[1]Info'!C45</f>
        <v>1037</v>
      </c>
      <c r="C16" s="18">
        <f t="shared" si="1"/>
        <v>537297.6702325492</v>
      </c>
      <c r="D16" s="19">
        <f>'[1]Info'!AG45</f>
        <v>6200</v>
      </c>
      <c r="E16" s="18">
        <f t="shared" si="2"/>
        <v>696170.8764312726</v>
      </c>
      <c r="F16" s="18">
        <f>'[1]Info'!AH45</f>
        <v>1459</v>
      </c>
      <c r="G16" s="18">
        <f t="shared" si="3"/>
        <v>123823.61798619227</v>
      </c>
      <c r="H16" s="18">
        <f t="shared" si="0"/>
        <v>1357292.1646500141</v>
      </c>
    </row>
    <row r="17" spans="1:8" ht="11.25">
      <c r="A17" s="13" t="str">
        <f>'[1]Info'!B47</f>
        <v>Central</v>
      </c>
      <c r="B17" s="14">
        <f>'[1]Info'!C47</f>
        <v>1230</v>
      </c>
      <c r="C17" s="14">
        <f t="shared" si="1"/>
        <v>637296.1758785299</v>
      </c>
      <c r="D17" s="20">
        <f>'[1]Info'!AG47</f>
        <v>6939.5</v>
      </c>
      <c r="E17" s="14">
        <f t="shared" si="2"/>
        <v>779206.0962894865</v>
      </c>
      <c r="F17" s="14">
        <f>'[1]Info'!AH47</f>
        <v>2952</v>
      </c>
      <c r="G17" s="14">
        <f t="shared" si="3"/>
        <v>250532.77607624372</v>
      </c>
      <c r="H17" s="14">
        <f t="shared" si="0"/>
        <v>1667035.0482442603</v>
      </c>
    </row>
    <row r="18" spans="1:8" s="16" customFormat="1" ht="11.25">
      <c r="A18" s="17" t="str">
        <f>'[1]Info'!B52</f>
        <v>Clovis</v>
      </c>
      <c r="B18" s="18">
        <f>'[1]Info'!C52</f>
        <v>1546</v>
      </c>
      <c r="C18" s="18">
        <f t="shared" si="1"/>
        <v>801024.2991123636</v>
      </c>
      <c r="D18" s="19">
        <f>'[1]Info'!AG52</f>
        <v>8552.5</v>
      </c>
      <c r="E18" s="18">
        <f t="shared" si="2"/>
        <v>960322.8097868483</v>
      </c>
      <c r="F18" s="18">
        <f>'[1]Info'!AH52</f>
        <v>2281</v>
      </c>
      <c r="G18" s="18">
        <f t="shared" si="3"/>
        <v>193585.79343831705</v>
      </c>
      <c r="H18" s="18">
        <f t="shared" si="0"/>
        <v>1954932.9023375288</v>
      </c>
    </row>
    <row r="19" spans="1:8" ht="11.25">
      <c r="A19" s="13" t="str">
        <f>'[1]Info'!B53</f>
        <v>Cobre</v>
      </c>
      <c r="B19" s="14">
        <f>'[1]Info'!C53</f>
        <v>387</v>
      </c>
      <c r="C19" s="14">
        <f t="shared" si="1"/>
        <v>200515.13826422038</v>
      </c>
      <c r="D19" s="20">
        <f>'[1]Info'!AG53</f>
        <v>1438.5</v>
      </c>
      <c r="E19" s="14">
        <f t="shared" si="2"/>
        <v>161522.87189457833</v>
      </c>
      <c r="F19" s="14">
        <f>'[1]Info'!AH53</f>
        <v>553</v>
      </c>
      <c r="G19" s="14">
        <f t="shared" si="3"/>
        <v>46932.461101003646</v>
      </c>
      <c r="H19" s="14">
        <f t="shared" si="0"/>
        <v>408970.47125980235</v>
      </c>
    </row>
    <row r="20" spans="1:8" s="16" customFormat="1" ht="11.25">
      <c r="A20" s="17" t="str">
        <f>'[1]Info'!B56</f>
        <v>Deming</v>
      </c>
      <c r="B20" s="18">
        <f>'[1]Info'!C56</f>
        <v>513</v>
      </c>
      <c r="C20" s="18">
        <f t="shared" si="1"/>
        <v>265799.13676885027</v>
      </c>
      <c r="D20" s="19">
        <f>'[1]Info'!AG56</f>
        <v>5590</v>
      </c>
      <c r="E20" s="18">
        <f t="shared" si="2"/>
        <v>627676.6450404539</v>
      </c>
      <c r="F20" s="18">
        <f>'[1]Info'!AH56</f>
        <v>2194</v>
      </c>
      <c r="G20" s="18">
        <f t="shared" si="3"/>
        <v>186202.2055255009</v>
      </c>
      <c r="H20" s="18">
        <f t="shared" si="0"/>
        <v>1079677.987334805</v>
      </c>
    </row>
    <row r="21" spans="1:8" ht="11.25">
      <c r="A21" s="13" t="str">
        <f>'[1]Info'!B62</f>
        <v>Espanola</v>
      </c>
      <c r="B21" s="14">
        <f>'[1]Info'!C62</f>
        <v>620</v>
      </c>
      <c r="C21" s="14">
        <f t="shared" si="1"/>
        <v>321238.7228005598</v>
      </c>
      <c r="D21" s="20">
        <f>'[1]Info'!AG62</f>
        <v>5394.5</v>
      </c>
      <c r="E21" s="14">
        <f t="shared" si="2"/>
        <v>605724.8053078227</v>
      </c>
      <c r="F21" s="14">
        <f>'[1]Info'!AH62</f>
        <v>1472</v>
      </c>
      <c r="G21" s="14">
        <f t="shared" si="3"/>
        <v>124926.91273178549</v>
      </c>
      <c r="H21" s="14">
        <f t="shared" si="0"/>
        <v>1051890.440840168</v>
      </c>
    </row>
    <row r="22" spans="1:8" ht="11.25">
      <c r="A22" s="17" t="str">
        <f>'[1]Info'!B65</f>
        <v>Farmington</v>
      </c>
      <c r="B22" s="18">
        <f>'[1]Info'!C65</f>
        <v>1404</v>
      </c>
      <c r="C22" s="18">
        <f t="shared" si="1"/>
        <v>727450.2690515902</v>
      </c>
      <c r="D22" s="19">
        <f>'[1]Info'!AG65</f>
        <v>10648.5</v>
      </c>
      <c r="E22" s="18">
        <f t="shared" si="2"/>
        <v>1195673.4802707108</v>
      </c>
      <c r="F22" s="18">
        <f>'[1]Info'!AH65</f>
        <v>2313</v>
      </c>
      <c r="G22" s="18">
        <f t="shared" si="3"/>
        <v>196301.59588900802</v>
      </c>
      <c r="H22" s="18">
        <f t="shared" si="0"/>
        <v>2119425.3452113094</v>
      </c>
    </row>
    <row r="23" spans="1:8" ht="11.25">
      <c r="A23" s="13" t="str">
        <f>'[1]Info'!B68</f>
        <v>Gadsden</v>
      </c>
      <c r="B23" s="14">
        <f>'[1]Info'!C68</f>
        <v>1824</v>
      </c>
      <c r="C23" s="14">
        <f t="shared" si="1"/>
        <v>945063.5974003565</v>
      </c>
      <c r="D23" s="20">
        <f>'[1]Info'!AG68</f>
        <v>14246.5</v>
      </c>
      <c r="E23" s="14">
        <f t="shared" si="2"/>
        <v>1599677.1598513105</v>
      </c>
      <c r="F23" s="14">
        <f>'[1]Info'!AH68</f>
        <v>5238</v>
      </c>
      <c r="G23" s="14">
        <f t="shared" si="3"/>
        <v>444542.91364748124</v>
      </c>
      <c r="H23" s="14">
        <f t="shared" si="0"/>
        <v>2989283.670899148</v>
      </c>
    </row>
    <row r="24" spans="1:8" ht="11.25">
      <c r="A24" s="17" t="str">
        <f>'[1]Info'!B69</f>
        <v>Gallup-McKinley</v>
      </c>
      <c r="B24" s="18">
        <f>'[1]Info'!C69</f>
        <v>1822</v>
      </c>
      <c r="C24" s="18">
        <f t="shared" si="1"/>
        <v>944027.3434558386</v>
      </c>
      <c r="D24" s="19">
        <f>'[1]Info'!AG69</f>
        <v>14155</v>
      </c>
      <c r="E24" s="18">
        <f t="shared" si="2"/>
        <v>1589403.0251426878</v>
      </c>
      <c r="F24" s="18">
        <f>'[1]Info'!AH69</f>
        <v>6699</v>
      </c>
      <c r="G24" s="18">
        <f t="shared" si="3"/>
        <v>568536.2692868416</v>
      </c>
      <c r="H24" s="18">
        <f t="shared" si="0"/>
        <v>3101966.637885368</v>
      </c>
    </row>
    <row r="25" spans="1:8" s="16" customFormat="1" ht="11.25">
      <c r="A25" s="13" t="str">
        <f>'[1]Info'!B71</f>
        <v>Grants-Cibola</v>
      </c>
      <c r="B25" s="14">
        <f>'[1]Info'!C71</f>
        <v>446</v>
      </c>
      <c r="C25" s="14">
        <f t="shared" si="1"/>
        <v>231084.62962749947</v>
      </c>
      <c r="D25" s="20">
        <f>'[1]Info'!AG71</f>
        <v>3959</v>
      </c>
      <c r="E25" s="14">
        <f t="shared" si="2"/>
        <v>444538.79028893687</v>
      </c>
      <c r="F25" s="14">
        <f>'[1]Info'!AH71</f>
        <v>1491</v>
      </c>
      <c r="G25" s="14">
        <f t="shared" si="3"/>
        <v>126539.42043688326</v>
      </c>
      <c r="H25" s="14">
        <f t="shared" si="0"/>
        <v>802162.8403533197</v>
      </c>
    </row>
    <row r="26" spans="1:8" s="16" customFormat="1" ht="11.25">
      <c r="A26" s="17" t="str">
        <f>'[1]Info'!B81</f>
        <v>Las Cruces</v>
      </c>
      <c r="B26" s="18">
        <f>'[1]Info'!C81</f>
        <v>4097</v>
      </c>
      <c r="C26" s="18">
        <f t="shared" si="1"/>
        <v>2122766.2053449894</v>
      </c>
      <c r="D26" s="19">
        <f>'[1]Info'!AG81</f>
        <v>24640</v>
      </c>
      <c r="E26" s="18">
        <f t="shared" si="2"/>
        <v>2766717.8056881544</v>
      </c>
      <c r="F26" s="18">
        <f>'[1]Info'!AH81</f>
        <v>6078</v>
      </c>
      <c r="G26" s="18">
        <f t="shared" si="3"/>
        <v>515832.7279781197</v>
      </c>
      <c r="H26" s="18">
        <f t="shared" si="0"/>
        <v>5405316.7390112635</v>
      </c>
    </row>
    <row r="27" spans="1:8" ht="11.25">
      <c r="A27" s="13" t="str">
        <f>'[1]Info'!B85</f>
        <v>Los Alamos</v>
      </c>
      <c r="B27" s="14">
        <f>'[1]Info'!C85</f>
        <v>689</v>
      </c>
      <c r="C27" s="14">
        <f t="shared" si="1"/>
        <v>356989.4838864285</v>
      </c>
      <c r="D27" s="20">
        <f>'[1]Info'!AG85</f>
        <v>3844</v>
      </c>
      <c r="E27" s="14">
        <f t="shared" si="2"/>
        <v>431625.94338738907</v>
      </c>
      <c r="F27" s="14">
        <f>'[1]Info'!AH85</f>
        <v>68</v>
      </c>
      <c r="G27" s="14">
        <f t="shared" si="3"/>
        <v>5771.080207718351</v>
      </c>
      <c r="H27" s="14">
        <f t="shared" si="0"/>
        <v>794386.5074815359</v>
      </c>
    </row>
    <row r="28" spans="1:8" ht="11.25">
      <c r="A28" s="17" t="str">
        <f>'[1]Info'!B86</f>
        <v>Los Lunas</v>
      </c>
      <c r="B28" s="18">
        <f>'[1]Info'!C86</f>
        <v>1353</v>
      </c>
      <c r="C28" s="18">
        <f t="shared" si="1"/>
        <v>701025.7934663829</v>
      </c>
      <c r="D28" s="19">
        <f>'[1]Info'!AG86</f>
        <v>8966.5</v>
      </c>
      <c r="E28" s="18">
        <f t="shared" si="2"/>
        <v>1006809.0586324204</v>
      </c>
      <c r="F28" s="18">
        <f>'[1]Info'!AH86</f>
        <v>1785</v>
      </c>
      <c r="G28" s="18">
        <f t="shared" si="3"/>
        <v>151490.85545260672</v>
      </c>
      <c r="H28" s="18">
        <f t="shared" si="0"/>
        <v>1859325.70755141</v>
      </c>
    </row>
    <row r="29" spans="1:8" s="16" customFormat="1" ht="11.25">
      <c r="A29" s="13" t="str">
        <f>'[1]Info'!B88</f>
        <v>Lovington</v>
      </c>
      <c r="B29" s="14">
        <f>'[1]Info'!C88</f>
        <v>493</v>
      </c>
      <c r="C29" s="14">
        <f t="shared" si="1"/>
        <v>255436.59732367093</v>
      </c>
      <c r="D29" s="20">
        <f>'[1]Info'!AG88</f>
        <v>2982</v>
      </c>
      <c r="E29" s="14">
        <f t="shared" si="2"/>
        <v>334835.734438396</v>
      </c>
      <c r="F29" s="14">
        <f>'[1]Info'!AH88</f>
        <v>597</v>
      </c>
      <c r="G29" s="14">
        <f t="shared" si="3"/>
        <v>50666.68947070376</v>
      </c>
      <c r="H29" s="14">
        <f t="shared" si="0"/>
        <v>640939.0212327708</v>
      </c>
    </row>
    <row r="30" spans="1:8" ht="11.25">
      <c r="A30" s="17" t="str">
        <f>'[1]Info'!B94</f>
        <v>Moriarty</v>
      </c>
      <c r="B30" s="18">
        <f>'[1]Info'!C94</f>
        <v>845</v>
      </c>
      <c r="C30" s="18">
        <f t="shared" si="1"/>
        <v>437817.29155882745</v>
      </c>
      <c r="D30" s="19">
        <f>'[1]Info'!AG94</f>
        <v>4351</v>
      </c>
      <c r="E30" s="18">
        <f t="shared" si="2"/>
        <v>488554.7553794302</v>
      </c>
      <c r="F30" s="18">
        <f>'[1]Info'!AH94</f>
        <v>756</v>
      </c>
      <c r="G30" s="18">
        <f t="shared" si="3"/>
        <v>64160.83289757461</v>
      </c>
      <c r="H30" s="18">
        <f t="shared" si="0"/>
        <v>990532.8798358322</v>
      </c>
    </row>
    <row r="31" spans="1:8" ht="11.25">
      <c r="A31" s="21" t="str">
        <f>'[1]Info'!B133</f>
        <v>NMSD</v>
      </c>
      <c r="B31" s="14">
        <f>'[1]Info'!C133</f>
        <v>104</v>
      </c>
      <c r="C31" s="14">
        <f t="shared" si="1"/>
        <v>53885.20511493261</v>
      </c>
      <c r="D31" s="22">
        <f>'[1]Info'!AI133</f>
        <v>702.7</v>
      </c>
      <c r="E31" s="14">
        <f t="shared" si="2"/>
        <v>78903.1088497186</v>
      </c>
      <c r="F31" s="23">
        <f>'[1]Info'!AJ133</f>
        <v>164</v>
      </c>
      <c r="G31" s="14">
        <f t="shared" si="3"/>
        <v>13918.487559791318</v>
      </c>
      <c r="H31" s="14">
        <f t="shared" si="0"/>
        <v>146706.80152444253</v>
      </c>
    </row>
    <row r="32" spans="1:8" ht="11.25">
      <c r="A32" s="24" t="str">
        <f>'[1]Info'!B134</f>
        <v>NMSVH</v>
      </c>
      <c r="B32" s="18">
        <f>'[1]Info'!C134</f>
        <v>57</v>
      </c>
      <c r="C32" s="18">
        <f t="shared" si="1"/>
        <v>29533.237418761142</v>
      </c>
      <c r="D32" s="25">
        <f>'[1]Info'!AI134</f>
        <v>385.1</v>
      </c>
      <c r="E32" s="18">
        <f t="shared" si="2"/>
        <v>43241.1942764005</v>
      </c>
      <c r="F32" s="26">
        <f>'[1]Info'!AJ134</f>
        <v>90</v>
      </c>
      <c r="G32" s="18">
        <f t="shared" si="3"/>
        <v>7638.194392568405</v>
      </c>
      <c r="H32" s="18">
        <f t="shared" si="0"/>
        <v>80412.62608773005</v>
      </c>
    </row>
    <row r="33" spans="1:8" ht="11.25">
      <c r="A33" s="13" t="str">
        <f>'[1]Info'!B99</f>
        <v>Pojoaque</v>
      </c>
      <c r="B33" s="14">
        <f>'[1]Info'!C99</f>
        <v>248</v>
      </c>
      <c r="C33" s="14">
        <f t="shared" si="1"/>
        <v>128495.48912022391</v>
      </c>
      <c r="D33" s="20">
        <f>'[1]Info'!AG99</f>
        <v>2013</v>
      </c>
      <c r="E33" s="14">
        <f t="shared" si="2"/>
        <v>226030.96358970192</v>
      </c>
      <c r="F33" s="14">
        <f>'[1]Info'!AH99</f>
        <v>231</v>
      </c>
      <c r="G33" s="14">
        <f t="shared" si="3"/>
        <v>19604.698940925577</v>
      </c>
      <c r="H33" s="14">
        <f t="shared" si="0"/>
        <v>374131.1516508514</v>
      </c>
    </row>
    <row r="34" spans="1:8" ht="11.25">
      <c r="A34" s="17" t="str">
        <f>'[1]Info'!B100</f>
        <v>Portales</v>
      </c>
      <c r="B34" s="18">
        <f>'[1]Info'!C100</f>
        <v>451</v>
      </c>
      <c r="C34" s="18">
        <f t="shared" si="1"/>
        <v>233675.2644887943</v>
      </c>
      <c r="D34" s="19">
        <f>'[1]Info'!AG100</f>
        <v>2928.5</v>
      </c>
      <c r="E34" s="18">
        <f t="shared" si="2"/>
        <v>328828.4534885455</v>
      </c>
      <c r="F34" s="18">
        <f>'[1]Info'!AH100</f>
        <v>927</v>
      </c>
      <c r="G34" s="18">
        <f t="shared" si="3"/>
        <v>78673.40224345458</v>
      </c>
      <c r="H34" s="18">
        <f t="shared" si="0"/>
        <v>641177.1202207943</v>
      </c>
    </row>
    <row r="35" spans="1:8" s="16" customFormat="1" ht="11.25">
      <c r="A35" s="13" t="str">
        <f>'[1]Info'!B105</f>
        <v>Rio Rancho</v>
      </c>
      <c r="B35" s="14">
        <f>'[1]Info'!C105</f>
        <v>1304</v>
      </c>
      <c r="C35" s="14">
        <f t="shared" si="1"/>
        <v>675637.5718256935</v>
      </c>
      <c r="D35" s="20">
        <f>'[1]Info'!AG105</f>
        <v>14059</v>
      </c>
      <c r="E35" s="14">
        <f t="shared" si="2"/>
        <v>1578623.6051205262</v>
      </c>
      <c r="F35" s="14">
        <f>'[1]Info'!AH105</f>
        <v>499</v>
      </c>
      <c r="G35" s="14">
        <f t="shared" si="3"/>
        <v>42349.544465462604</v>
      </c>
      <c r="H35" s="14">
        <f t="shared" si="0"/>
        <v>2296610.721411682</v>
      </c>
    </row>
    <row r="36" spans="1:8" ht="11.25">
      <c r="A36" s="17" t="str">
        <f>'[1]Info'!B106</f>
        <v>Roswell</v>
      </c>
      <c r="B36" s="18">
        <f>'[1]Info'!C106</f>
        <v>1907</v>
      </c>
      <c r="C36" s="18">
        <f t="shared" si="1"/>
        <v>988068.1360978509</v>
      </c>
      <c r="D36" s="19">
        <f>'[1]Info'!AG106</f>
        <v>10189.5</v>
      </c>
      <c r="E36" s="18">
        <f t="shared" si="2"/>
        <v>1144134.3782897505</v>
      </c>
      <c r="F36" s="18">
        <f>'[1]Info'!AH106</f>
        <v>2928</v>
      </c>
      <c r="G36" s="18">
        <f t="shared" si="3"/>
        <v>248495.92423822547</v>
      </c>
      <c r="H36" s="18">
        <f t="shared" si="0"/>
        <v>2380698.438625827</v>
      </c>
    </row>
    <row r="37" spans="1:8" ht="11.25">
      <c r="A37" s="13" t="str">
        <f>'[1]Info'!B110</f>
        <v>Santa Fe</v>
      </c>
      <c r="B37" s="14">
        <f>'[1]Info'!C110</f>
        <v>1758</v>
      </c>
      <c r="C37" s="14">
        <f t="shared" si="1"/>
        <v>910867.2172312647</v>
      </c>
      <c r="D37" s="20">
        <f>'[1]Info'!AG110</f>
        <v>16793</v>
      </c>
      <c r="E37" s="14">
        <f t="shared" si="2"/>
        <v>1885612.5045016713</v>
      </c>
      <c r="F37" s="14">
        <f>'[1]Info'!AH110</f>
        <v>2602</v>
      </c>
      <c r="G37" s="14">
        <f t="shared" si="3"/>
        <v>220828.68677181102</v>
      </c>
      <c r="H37" s="14">
        <f t="shared" si="0"/>
        <v>3017308.4085047473</v>
      </c>
    </row>
    <row r="38" spans="1:8" s="16" customFormat="1" ht="11.25">
      <c r="A38" s="17" t="str">
        <f>'[1]Info'!B112</f>
        <v>Silver </v>
      </c>
      <c r="B38" s="18">
        <f>'[1]Info'!C112</f>
        <v>651</v>
      </c>
      <c r="C38" s="18">
        <f t="shared" si="1"/>
        <v>337300.6589405878</v>
      </c>
      <c r="D38" s="19">
        <f>'[1]Info'!AG112</f>
        <v>3592</v>
      </c>
      <c r="E38" s="18">
        <f t="shared" si="2"/>
        <v>403329.9658292147</v>
      </c>
      <c r="F38" s="18">
        <f>'[1]Info'!AH112</f>
        <v>873</v>
      </c>
      <c r="G38" s="18">
        <f t="shared" si="3"/>
        <v>74090.48560791354</v>
      </c>
      <c r="H38" s="18">
        <f t="shared" si="0"/>
        <v>814721.110377716</v>
      </c>
    </row>
    <row r="39" spans="1:8" ht="11.25">
      <c r="A39" s="13" t="str">
        <f>'[1]Info'!B113</f>
        <v>Socorro</v>
      </c>
      <c r="B39" s="14">
        <f>'[1]Info'!C113</f>
        <v>318</v>
      </c>
      <c r="C39" s="14">
        <f t="shared" si="1"/>
        <v>164764.37717835163</v>
      </c>
      <c r="D39" s="20">
        <f>'[1]Info'!AG113</f>
        <v>2065.5</v>
      </c>
      <c r="E39" s="14">
        <f t="shared" si="2"/>
        <v>231925.95891432156</v>
      </c>
      <c r="F39" s="14">
        <f>'[1]Info'!AH113</f>
        <v>686</v>
      </c>
      <c r="G39" s="14">
        <f t="shared" si="3"/>
        <v>58220.01503668807</v>
      </c>
      <c r="H39" s="14">
        <f t="shared" si="0"/>
        <v>454910.35112936125</v>
      </c>
    </row>
    <row r="40" spans="1:8" ht="11.25">
      <c r="A40" s="17" t="str">
        <f>'[1]Info'!B115</f>
        <v>Taos</v>
      </c>
      <c r="B40" s="18">
        <f>'[1]Info'!C115</f>
        <v>580</v>
      </c>
      <c r="C40" s="18">
        <f t="shared" si="1"/>
        <v>300513.6439102011</v>
      </c>
      <c r="D40" s="19">
        <f>'[1]Info'!AG115</f>
        <v>3559.5</v>
      </c>
      <c r="E40" s="18">
        <f t="shared" si="2"/>
        <v>399680.6830092121</v>
      </c>
      <c r="F40" s="18">
        <f>'[1]Info'!AH115</f>
        <v>1025</v>
      </c>
      <c r="G40" s="18">
        <f t="shared" si="3"/>
        <v>86990.54724869573</v>
      </c>
      <c r="H40" s="18">
        <f t="shared" si="0"/>
        <v>787184.8741681089</v>
      </c>
    </row>
    <row r="41" spans="1:8" s="16" customFormat="1" ht="11.25">
      <c r="A41" s="13" t="str">
        <f>'[1]Info'!B119</f>
        <v>Tucumcari</v>
      </c>
      <c r="B41" s="14">
        <f>'[1]Info'!C119</f>
        <v>278</v>
      </c>
      <c r="C41" s="14">
        <f t="shared" si="1"/>
        <v>144039.29828799292</v>
      </c>
      <c r="D41" s="20">
        <f>'[1]Info'!AG119</f>
        <v>1135.5</v>
      </c>
      <c r="E41" s="14">
        <f t="shared" si="2"/>
        <v>127500.32744963065</v>
      </c>
      <c r="F41" s="14">
        <f>'[1]Info'!AH119</f>
        <v>426</v>
      </c>
      <c r="G41" s="14">
        <f t="shared" si="3"/>
        <v>36154.120124823785</v>
      </c>
      <c r="H41" s="14">
        <f t="shared" si="0"/>
        <v>307693.74586244737</v>
      </c>
    </row>
    <row r="42" spans="1:8" s="16" customFormat="1" ht="11.25">
      <c r="A42" s="17" t="str">
        <f>'[1]Info'!B124</f>
        <v>Zuni</v>
      </c>
      <c r="B42" s="18">
        <f>'[1]Info'!C124</f>
        <v>321</v>
      </c>
      <c r="C42" s="18">
        <f t="shared" si="1"/>
        <v>166318.75809512852</v>
      </c>
      <c r="D42" s="19">
        <f>'[1]Info'!AG124</f>
        <v>1783</v>
      </c>
      <c r="E42" s="18">
        <f t="shared" si="2"/>
        <v>200205.2697866063</v>
      </c>
      <c r="F42" s="18">
        <f>'[1]Info'!AH124</f>
        <v>978</v>
      </c>
      <c r="G42" s="18">
        <f t="shared" si="3"/>
        <v>83001.71239924335</v>
      </c>
      <c r="H42" s="18">
        <f t="shared" si="0"/>
        <v>449525.7402809782</v>
      </c>
    </row>
    <row r="43" spans="1:8" s="27" customFormat="1" ht="4.5" customHeight="1">
      <c r="A43" s="17"/>
      <c r="B43" s="17"/>
      <c r="C43" s="18"/>
      <c r="D43" s="19"/>
      <c r="E43" s="18"/>
      <c r="F43" s="18"/>
      <c r="G43" s="18"/>
      <c r="H43" s="18"/>
    </row>
    <row r="44" spans="1:8" s="31" customFormat="1" ht="10.5">
      <c r="A44" s="28" t="s">
        <v>11</v>
      </c>
      <c r="B44" s="29">
        <f>SUM(B9:B42)</f>
        <v>44797</v>
      </c>
      <c r="C44" s="29">
        <f aca="true" t="shared" si="4" ref="C44:H44">SUM(C9:C42)</f>
        <v>23210533.976284955</v>
      </c>
      <c r="D44" s="30">
        <f t="shared" si="4"/>
        <v>313824.80000000005</v>
      </c>
      <c r="E44" s="29">
        <f t="shared" si="4"/>
        <v>35238013.88094659</v>
      </c>
      <c r="F44" s="29">
        <f t="shared" si="4"/>
        <v>71105</v>
      </c>
      <c r="G44" s="29">
        <f t="shared" si="4"/>
        <v>6034597.914261961</v>
      </c>
      <c r="H44" s="29">
        <f t="shared" si="4"/>
        <v>64483145.77149352</v>
      </c>
    </row>
    <row r="45" spans="1:8" s="32" customFormat="1" ht="4.5" customHeight="1">
      <c r="A45" s="17"/>
      <c r="B45" s="17"/>
      <c r="C45" s="18"/>
      <c r="D45" s="19"/>
      <c r="E45" s="18"/>
      <c r="F45" s="18"/>
      <c r="G45" s="18"/>
      <c r="H45" s="18"/>
    </row>
    <row r="46" spans="1:5" ht="11.25">
      <c r="A46" s="12" t="s">
        <v>12</v>
      </c>
      <c r="B46" s="12"/>
      <c r="C46" s="3"/>
      <c r="D46" s="33"/>
      <c r="E46" s="3"/>
    </row>
    <row r="47" spans="2:5" ht="4.5" customHeight="1">
      <c r="B47" s="4"/>
      <c r="C47" s="3"/>
      <c r="D47" s="34"/>
      <c r="E47" s="3"/>
    </row>
    <row r="48" spans="1:8" s="16" customFormat="1" ht="11.25">
      <c r="A48" s="13" t="str">
        <f>'[1]Info'!B48</f>
        <v>Chama</v>
      </c>
      <c r="B48" s="14">
        <f>'[1]Info'!C48</f>
        <v>91</v>
      </c>
      <c r="C48" s="14">
        <f aca="true" t="shared" si="5" ref="C48:C54">$C$5*B48</f>
        <v>47149.55447556603</v>
      </c>
      <c r="D48" s="20">
        <f>'[1]Info'!AG48</f>
        <v>480.5</v>
      </c>
      <c r="E48" s="14">
        <f aca="true" t="shared" si="6" ref="E48:E54">$E$5*D48</f>
        <v>53953.24292342363</v>
      </c>
      <c r="F48" s="14">
        <f>'[1]Info'!AH48</f>
        <v>123</v>
      </c>
      <c r="G48" s="14">
        <f aca="true" t="shared" si="7" ref="G48:G54">$G$5*F48</f>
        <v>10438.865669843488</v>
      </c>
      <c r="H48" s="14">
        <f aca="true" t="shared" si="8" ref="H48:H54">G48+E48+C48</f>
        <v>111541.66306883315</v>
      </c>
    </row>
    <row r="49" spans="1:8" s="16" customFormat="1" ht="11.25">
      <c r="A49" s="17" t="str">
        <f>'[1]Info'!B55</f>
        <v>Cuba</v>
      </c>
      <c r="B49" s="18">
        <f>'[1]Info'!C55</f>
        <v>165</v>
      </c>
      <c r="C49" s="18">
        <f t="shared" si="5"/>
        <v>85490.95042272961</v>
      </c>
      <c r="D49" s="19">
        <f>'[1]Info'!AG55</f>
        <v>724.5</v>
      </c>
      <c r="E49" s="18">
        <f t="shared" si="6"/>
        <v>81350.93547975113</v>
      </c>
      <c r="F49" s="18">
        <f>'[1]Info'!AH55</f>
        <v>664</v>
      </c>
      <c r="G49" s="18">
        <f t="shared" si="7"/>
        <v>56352.900851838014</v>
      </c>
      <c r="H49" s="18">
        <f t="shared" si="8"/>
        <v>223194.78675431875</v>
      </c>
    </row>
    <row r="50" spans="1:8" s="16" customFormat="1" ht="11.25">
      <c r="A50" s="13" t="str">
        <f>'[1]Info'!B60</f>
        <v>Dulce</v>
      </c>
      <c r="B50" s="14">
        <f>'[1]Info'!C60</f>
        <v>109</v>
      </c>
      <c r="C50" s="14">
        <f t="shared" si="5"/>
        <v>56475.83997622744</v>
      </c>
      <c r="D50" s="20">
        <f>'[1]Info'!AG60</f>
        <v>686</v>
      </c>
      <c r="E50" s="14">
        <f t="shared" si="6"/>
        <v>77027.93890836339</v>
      </c>
      <c r="F50" s="14">
        <f>'[1]Info'!AH60</f>
        <v>229</v>
      </c>
      <c r="G50" s="14">
        <f t="shared" si="7"/>
        <v>19434.96128775739</v>
      </c>
      <c r="H50" s="14">
        <f t="shared" si="8"/>
        <v>152938.74017234822</v>
      </c>
    </row>
    <row r="51" spans="1:8" s="16" customFormat="1" ht="11.25">
      <c r="A51" s="17" t="str">
        <f>'[1]Info'!B78</f>
        <v>Jemez Mountain</v>
      </c>
      <c r="B51" s="18">
        <f>'[1]Info'!C78</f>
        <v>34</v>
      </c>
      <c r="C51" s="18">
        <f t="shared" si="5"/>
        <v>17616.31705680489</v>
      </c>
      <c r="D51" s="19">
        <f>'[1]Info'!AG78</f>
        <v>363.5</v>
      </c>
      <c r="E51" s="18">
        <f t="shared" si="6"/>
        <v>40815.82477141413</v>
      </c>
      <c r="F51" s="18">
        <f>'[1]Info'!AH78</f>
        <v>106</v>
      </c>
      <c r="G51" s="18">
        <f t="shared" si="7"/>
        <v>8996.0956179139</v>
      </c>
      <c r="H51" s="18">
        <f t="shared" si="8"/>
        <v>67428.23744613293</v>
      </c>
    </row>
    <row r="52" spans="1:8" s="32" customFormat="1" ht="11.25">
      <c r="A52" s="13" t="str">
        <f>'[1]Info'!B92</f>
        <v>Mesa Vista</v>
      </c>
      <c r="B52" s="14">
        <f>'[1]Info'!C92</f>
        <v>83</v>
      </c>
      <c r="C52" s="14">
        <f t="shared" si="5"/>
        <v>43004.538697494296</v>
      </c>
      <c r="D52" s="20">
        <f>'[1]Info'!AG92</f>
        <v>465.5</v>
      </c>
      <c r="E52" s="14">
        <f t="shared" si="6"/>
        <v>52268.95854496087</v>
      </c>
      <c r="F52" s="14">
        <f>'[1]Info'!AH92</f>
        <v>93</v>
      </c>
      <c r="G52" s="14">
        <f t="shared" si="7"/>
        <v>7892.800872320686</v>
      </c>
      <c r="H52" s="14">
        <f t="shared" si="8"/>
        <v>103166.29811477585</v>
      </c>
    </row>
    <row r="53" spans="1:8" s="16" customFormat="1" ht="11.25">
      <c r="A53" s="17" t="str">
        <f>'[1]Info'!B98</f>
        <v>Penasco</v>
      </c>
      <c r="B53" s="18">
        <f>'[1]Info'!C98</f>
        <v>90</v>
      </c>
      <c r="C53" s="18">
        <f t="shared" si="5"/>
        <v>46631.427503307066</v>
      </c>
      <c r="D53" s="19">
        <f>'[1]Info'!AG98</f>
        <v>632</v>
      </c>
      <c r="E53" s="18">
        <f t="shared" si="6"/>
        <v>70964.51514589747</v>
      </c>
      <c r="F53" s="18">
        <f>'[1]Info'!AH98</f>
        <v>153</v>
      </c>
      <c r="G53" s="18">
        <f t="shared" si="7"/>
        <v>12984.93046736629</v>
      </c>
      <c r="H53" s="18">
        <f t="shared" si="8"/>
        <v>130580.87311657082</v>
      </c>
    </row>
    <row r="54" spans="1:8" s="16" customFormat="1" ht="11.25">
      <c r="A54" s="13" t="str">
        <f>'[1]Info'!B102</f>
        <v>Questa</v>
      </c>
      <c r="B54" s="14">
        <f>'[1]Info'!C102</f>
        <v>81</v>
      </c>
      <c r="C54" s="14">
        <f t="shared" si="5"/>
        <v>41968.28475297636</v>
      </c>
      <c r="D54" s="20">
        <f>'[1]Info'!AG102</f>
        <v>568</v>
      </c>
      <c r="E54" s="14">
        <f t="shared" si="6"/>
        <v>63778.235131123045</v>
      </c>
      <c r="F54" s="14">
        <f>'[1]Info'!AH102</f>
        <v>162</v>
      </c>
      <c r="G54" s="14">
        <f t="shared" si="7"/>
        <v>13748.74990662313</v>
      </c>
      <c r="H54" s="14">
        <f t="shared" si="8"/>
        <v>119495.26979072252</v>
      </c>
    </row>
    <row r="55" spans="3:8" s="35" customFormat="1" ht="4.5" customHeight="1">
      <c r="C55" s="36"/>
      <c r="D55" s="37"/>
      <c r="E55" s="36"/>
      <c r="F55" s="36"/>
      <c r="G55" s="36"/>
      <c r="H55" s="36"/>
    </row>
    <row r="56" spans="1:8" s="38" customFormat="1" ht="10.5">
      <c r="A56" s="28" t="s">
        <v>11</v>
      </c>
      <c r="B56" s="29">
        <f>SUM(B48:B54)</f>
        <v>653</v>
      </c>
      <c r="C56" s="29">
        <f aca="true" t="shared" si="9" ref="C56:H56">SUM(C48:C54)</f>
        <v>338336.9128851057</v>
      </c>
      <c r="D56" s="30">
        <f t="shared" si="9"/>
        <v>3920</v>
      </c>
      <c r="E56" s="29">
        <f t="shared" si="9"/>
        <v>440159.65090493363</v>
      </c>
      <c r="F56" s="29">
        <f t="shared" si="9"/>
        <v>1530</v>
      </c>
      <c r="G56" s="29">
        <f t="shared" si="9"/>
        <v>129849.30467366289</v>
      </c>
      <c r="H56" s="29">
        <f t="shared" si="9"/>
        <v>908345.8684637023</v>
      </c>
    </row>
    <row r="57" spans="3:8" s="35" customFormat="1" ht="4.5" customHeight="1">
      <c r="C57" s="36"/>
      <c r="D57" s="37"/>
      <c r="E57" s="36"/>
      <c r="F57" s="36"/>
      <c r="G57" s="36"/>
      <c r="H57" s="36"/>
    </row>
    <row r="58" spans="1:8" s="35" customFormat="1" ht="11.25">
      <c r="A58" s="39" t="s">
        <v>13</v>
      </c>
      <c r="B58" s="39"/>
      <c r="C58" s="36"/>
      <c r="D58" s="40"/>
      <c r="E58" s="36"/>
      <c r="F58" s="36"/>
      <c r="G58" s="36"/>
      <c r="H58" s="36"/>
    </row>
    <row r="59" spans="3:8" s="35" customFormat="1" ht="4.5" customHeight="1">
      <c r="C59" s="36"/>
      <c r="D59" s="37"/>
      <c r="E59" s="36"/>
      <c r="F59" s="36"/>
      <c r="G59" s="36"/>
      <c r="H59" s="36"/>
    </row>
    <row r="60" spans="1:8" s="16" customFormat="1" ht="11.25">
      <c r="A60" s="13" t="str">
        <f>'[1]Info'!B49</f>
        <v>Cimarron</v>
      </c>
      <c r="B60" s="14">
        <f>'[1]Info'!C49</f>
        <v>118</v>
      </c>
      <c r="C60" s="14">
        <f aca="true" t="shared" si="10" ref="C60:C67">$C$5*B60</f>
        <v>61138.98272655815</v>
      </c>
      <c r="D60" s="20">
        <f>'[1]Info'!AG49</f>
        <v>582</v>
      </c>
      <c r="E60" s="14">
        <f aca="true" t="shared" si="11" ref="E60:E67">$E$5*D60</f>
        <v>65350.23388435495</v>
      </c>
      <c r="F60" s="14">
        <f>'[1]Info'!AH49</f>
        <v>90</v>
      </c>
      <c r="G60" s="14">
        <f aca="true" t="shared" si="12" ref="G60:G67">$G$5*F60</f>
        <v>7638.194392568405</v>
      </c>
      <c r="H60" s="14">
        <f aca="true" t="shared" si="13" ref="H60:H67">G60+E60+C60</f>
        <v>134127.4110034815</v>
      </c>
    </row>
    <row r="61" spans="1:8" s="16" customFormat="1" ht="11.25">
      <c r="A61" s="17" t="str">
        <f>'[1]Info'!B50</f>
        <v>Clayton</v>
      </c>
      <c r="B61" s="18">
        <f>'[1]Info'!C50</f>
        <v>131</v>
      </c>
      <c r="C61" s="18">
        <f t="shared" si="10"/>
        <v>67874.63336592473</v>
      </c>
      <c r="D61" s="19">
        <f>'[1]Info'!AG50</f>
        <v>562</v>
      </c>
      <c r="E61" s="18">
        <f t="shared" si="11"/>
        <v>63104.52137973794</v>
      </c>
      <c r="F61" s="18">
        <f>'[1]Info'!AH50</f>
        <v>142</v>
      </c>
      <c r="G61" s="18">
        <f t="shared" si="12"/>
        <v>12051.373374941262</v>
      </c>
      <c r="H61" s="18">
        <f t="shared" si="13"/>
        <v>143030.52812060394</v>
      </c>
    </row>
    <row r="62" spans="1:8" s="16" customFormat="1" ht="11.25">
      <c r="A62" s="13" t="str">
        <f>'[1]Info'!B57</f>
        <v>Des Moines</v>
      </c>
      <c r="B62" s="14">
        <f>'[1]Info'!C57</f>
        <v>35</v>
      </c>
      <c r="C62" s="14">
        <f t="shared" si="10"/>
        <v>18134.44402906386</v>
      </c>
      <c r="D62" s="20">
        <f>'[1]Info'!AG57</f>
        <v>161.5</v>
      </c>
      <c r="E62" s="14">
        <f t="shared" si="11"/>
        <v>18134.128474782345</v>
      </c>
      <c r="F62" s="14">
        <f>'[1]Info'!AH57</f>
        <v>24</v>
      </c>
      <c r="G62" s="14">
        <f t="shared" si="12"/>
        <v>2036.8518380182416</v>
      </c>
      <c r="H62" s="14">
        <f t="shared" si="13"/>
        <v>38305.42434186445</v>
      </c>
    </row>
    <row r="63" spans="1:8" s="16" customFormat="1" ht="11.25">
      <c r="A63" s="17" t="str">
        <f>'[1]Info'!B90</f>
        <v>Maxwell</v>
      </c>
      <c r="B63" s="18">
        <f>'[1]Info'!C90</f>
        <v>37</v>
      </c>
      <c r="C63" s="18">
        <f t="shared" si="10"/>
        <v>19170.697973581795</v>
      </c>
      <c r="D63" s="19">
        <f>'[1]Info'!AG90</f>
        <v>93.5</v>
      </c>
      <c r="E63" s="18">
        <f t="shared" si="11"/>
        <v>10498.705959084515</v>
      </c>
      <c r="F63" s="18">
        <f>'[1]Info'!AH90</f>
        <v>24</v>
      </c>
      <c r="G63" s="18">
        <f t="shared" si="12"/>
        <v>2036.8518380182416</v>
      </c>
      <c r="H63" s="18">
        <f t="shared" si="13"/>
        <v>31706.25577068455</v>
      </c>
    </row>
    <row r="64" spans="1:8" s="16" customFormat="1" ht="11.25">
      <c r="A64" s="13" t="str">
        <f>'[1]Info'!B95</f>
        <v>Mosquero</v>
      </c>
      <c r="B64" s="14">
        <f>'[1]Info'!C95</f>
        <v>19</v>
      </c>
      <c r="C64" s="14">
        <f t="shared" si="10"/>
        <v>9844.41247292038</v>
      </c>
      <c r="D64" s="20">
        <f>'[1]Info'!AG95</f>
        <v>50</v>
      </c>
      <c r="E64" s="14">
        <f t="shared" si="11"/>
        <v>5614.281261542521</v>
      </c>
      <c r="F64" s="14">
        <f>'[1]Info'!AH95</f>
        <v>4</v>
      </c>
      <c r="G64" s="14">
        <f t="shared" si="12"/>
        <v>339.4753063363736</v>
      </c>
      <c r="H64" s="14">
        <f t="shared" si="13"/>
        <v>15798.169040799274</v>
      </c>
    </row>
    <row r="65" spans="1:8" s="16" customFormat="1" ht="11.25">
      <c r="A65" s="17" t="str">
        <f>'[1]Info'!B103</f>
        <v>Raton</v>
      </c>
      <c r="B65" s="18">
        <f>'[1]Info'!C103</f>
        <v>254</v>
      </c>
      <c r="C65" s="18">
        <f t="shared" si="10"/>
        <v>131604.25095377772</v>
      </c>
      <c r="D65" s="19">
        <f>'[1]Info'!AG103</f>
        <v>1521.5</v>
      </c>
      <c r="E65" s="18">
        <f t="shared" si="11"/>
        <v>170842.57878873893</v>
      </c>
      <c r="F65" s="18">
        <f>'[1]Info'!AH103</f>
        <v>335</v>
      </c>
      <c r="G65" s="18">
        <f t="shared" si="12"/>
        <v>28431.05690567129</v>
      </c>
      <c r="H65" s="18">
        <f t="shared" si="13"/>
        <v>330877.88664818794</v>
      </c>
    </row>
    <row r="66" spans="1:8" s="16" customFormat="1" ht="11.25">
      <c r="A66" s="13" t="str">
        <f>'[1]Info'!B107</f>
        <v>Roy</v>
      </c>
      <c r="B66" s="14">
        <f>'[1]Info'!C107</f>
        <v>28</v>
      </c>
      <c r="C66" s="14">
        <f t="shared" si="10"/>
        <v>14507.555223251087</v>
      </c>
      <c r="D66" s="20">
        <f>'[1]Info'!AG107</f>
        <v>70.5</v>
      </c>
      <c r="E66" s="14">
        <f t="shared" si="11"/>
        <v>7916.1365787749555</v>
      </c>
      <c r="F66" s="14">
        <f>'[1]Info'!AH107</f>
        <v>9</v>
      </c>
      <c r="G66" s="14">
        <f t="shared" si="12"/>
        <v>763.8194392568406</v>
      </c>
      <c r="H66" s="14">
        <f t="shared" si="13"/>
        <v>23187.511241282882</v>
      </c>
    </row>
    <row r="67" spans="1:8" s="16" customFormat="1" ht="11.25">
      <c r="A67" s="17" t="str">
        <f>'[1]Info'!B114</f>
        <v>Springer</v>
      </c>
      <c r="B67" s="18">
        <f>'[1]Info'!C114</f>
        <v>61</v>
      </c>
      <c r="C67" s="18">
        <f t="shared" si="10"/>
        <v>31605.74530779701</v>
      </c>
      <c r="D67" s="19">
        <f>'[1]Info'!AG114</f>
        <v>216</v>
      </c>
      <c r="E67" s="18">
        <f t="shared" si="11"/>
        <v>24253.695049863694</v>
      </c>
      <c r="F67" s="18">
        <f>'[1]Info'!AH114</f>
        <v>93</v>
      </c>
      <c r="G67" s="18">
        <f t="shared" si="12"/>
        <v>7892.800872320686</v>
      </c>
      <c r="H67" s="18">
        <f t="shared" si="13"/>
        <v>63752.24122998139</v>
      </c>
    </row>
    <row r="68" spans="3:8" s="35" customFormat="1" ht="4.5" customHeight="1">
      <c r="C68" s="36"/>
      <c r="D68" s="37"/>
      <c r="E68" s="36"/>
      <c r="F68" s="36"/>
      <c r="G68" s="36"/>
      <c r="H68" s="36"/>
    </row>
    <row r="69" spans="1:8" s="35" customFormat="1" ht="11.25">
      <c r="A69" s="28" t="s">
        <v>11</v>
      </c>
      <c r="B69" s="29">
        <f>SUM(B60:B67)</f>
        <v>683</v>
      </c>
      <c r="C69" s="29">
        <f aca="true" t="shared" si="14" ref="C69:H69">SUM(C60:C67)</f>
        <v>353880.72205287474</v>
      </c>
      <c r="D69" s="30">
        <f>SUM(D60:D67)</f>
        <v>3257</v>
      </c>
      <c r="E69" s="29">
        <f t="shared" si="14"/>
        <v>365714.2813768799</v>
      </c>
      <c r="F69" s="29">
        <f t="shared" si="14"/>
        <v>721</v>
      </c>
      <c r="G69" s="29">
        <f t="shared" si="14"/>
        <v>61190.42396713134</v>
      </c>
      <c r="H69" s="29">
        <f t="shared" si="14"/>
        <v>780785.4273968859</v>
      </c>
    </row>
    <row r="70" spans="3:8" s="35" customFormat="1" ht="4.5" customHeight="1">
      <c r="C70" s="36"/>
      <c r="D70" s="36"/>
      <c r="E70" s="36"/>
      <c r="F70" s="36"/>
      <c r="G70" s="36"/>
      <c r="H70" s="36"/>
    </row>
    <row r="71" spans="1:8" s="35" customFormat="1" ht="11.25">
      <c r="A71" s="39" t="s">
        <v>14</v>
      </c>
      <c r="B71" s="39"/>
      <c r="C71" s="36"/>
      <c r="D71" s="36"/>
      <c r="E71" s="36"/>
      <c r="F71" s="36"/>
      <c r="G71" s="36"/>
      <c r="H71" s="36"/>
    </row>
    <row r="72" spans="3:8" s="35" customFormat="1" ht="4.5" customHeight="1">
      <c r="C72" s="36"/>
      <c r="D72" s="37"/>
      <c r="E72" s="36"/>
      <c r="F72" s="36"/>
      <c r="G72" s="36"/>
      <c r="H72" s="36"/>
    </row>
    <row r="73" spans="1:8" s="16" customFormat="1" ht="11.25">
      <c r="A73" s="13" t="str">
        <f>'[1]Info'!B79</f>
        <v>Jemez Valley</v>
      </c>
      <c r="B73" s="14">
        <f>'[1]Info'!C79</f>
        <v>93</v>
      </c>
      <c r="C73" s="14">
        <f aca="true" t="shared" si="15" ref="C73:C79">$C$5*B73</f>
        <v>48185.808420083966</v>
      </c>
      <c r="D73" s="20">
        <f>'[1]Info'!AG79</f>
        <v>517.5</v>
      </c>
      <c r="E73" s="14">
        <f aca="true" t="shared" si="16" ref="E73:E79">$E$5*D73</f>
        <v>58107.811056965096</v>
      </c>
      <c r="F73" s="14">
        <f>'[1]Info'!AH79</f>
        <v>189</v>
      </c>
      <c r="G73" s="14">
        <f aca="true" t="shared" si="17" ref="G73:G79">$G$5*F73</f>
        <v>16040.208224393653</v>
      </c>
      <c r="H73" s="14">
        <f aca="true" t="shared" si="18" ref="H73:H79">G73+E73+C73</f>
        <v>122333.82770144271</v>
      </c>
    </row>
    <row r="74" spans="1:8" s="16" customFormat="1" ht="11.25">
      <c r="A74" s="17" t="str">
        <f>'[1]Info'!B82</f>
        <v>Las Vegas City</v>
      </c>
      <c r="B74" s="18">
        <f>'[1]Info'!C82</f>
        <v>264</v>
      </c>
      <c r="C74" s="18">
        <f t="shared" si="15"/>
        <v>136785.5206763674</v>
      </c>
      <c r="D74" s="19">
        <f>'[1]Info'!AG82</f>
        <v>2347.5</v>
      </c>
      <c r="E74" s="18">
        <f t="shared" si="16"/>
        <v>263590.50522942137</v>
      </c>
      <c r="F74" s="18">
        <f>'[1]Info'!AH82</f>
        <v>656</v>
      </c>
      <c r="G74" s="18">
        <f t="shared" si="17"/>
        <v>55673.95023916527</v>
      </c>
      <c r="H74" s="18">
        <f t="shared" si="18"/>
        <v>456049.97614495404</v>
      </c>
    </row>
    <row r="75" spans="1:8" s="16" customFormat="1" ht="11.25">
      <c r="A75" s="13" t="str">
        <f>'[1]Info'!B93</f>
        <v>Mora</v>
      </c>
      <c r="B75" s="14">
        <f>'[1]Info'!C93</f>
        <v>78</v>
      </c>
      <c r="C75" s="14">
        <f t="shared" si="15"/>
        <v>40413.90383619945</v>
      </c>
      <c r="D75" s="20">
        <f>'[1]Info'!AG93</f>
        <v>635.5</v>
      </c>
      <c r="E75" s="14">
        <f t="shared" si="16"/>
        <v>71357.51483420545</v>
      </c>
      <c r="F75" s="14">
        <f>'[1]Info'!AH93</f>
        <v>219</v>
      </c>
      <c r="G75" s="14">
        <f t="shared" si="17"/>
        <v>18586.273021916455</v>
      </c>
      <c r="H75" s="14">
        <f t="shared" si="18"/>
        <v>130357.69169232136</v>
      </c>
    </row>
    <row r="76" spans="1:8" s="16" customFormat="1" ht="11.25">
      <c r="A76" s="17" t="str">
        <f>'[1]Info'!B97</f>
        <v>Pecos</v>
      </c>
      <c r="B76" s="18">
        <f>'[1]Info'!C97</f>
        <v>159</v>
      </c>
      <c r="C76" s="18">
        <f t="shared" si="15"/>
        <v>82382.18858917581</v>
      </c>
      <c r="D76" s="19">
        <f>'[1]Info'!AG97</f>
        <v>781.5</v>
      </c>
      <c r="E76" s="18">
        <f t="shared" si="16"/>
        <v>87751.21611790961</v>
      </c>
      <c r="F76" s="18">
        <f>'[1]Info'!AH97</f>
        <v>178</v>
      </c>
      <c r="G76" s="18">
        <f t="shared" si="17"/>
        <v>15106.651131968625</v>
      </c>
      <c r="H76" s="18">
        <f t="shared" si="18"/>
        <v>185240.05583905405</v>
      </c>
    </row>
    <row r="77" spans="1:8" s="16" customFormat="1" ht="11.25">
      <c r="A77" s="13" t="str">
        <f>'[1]Info'!B111</f>
        <v>Santa Rosa</v>
      </c>
      <c r="B77" s="14">
        <f>'[1]Info'!C111</f>
        <v>183</v>
      </c>
      <c r="C77" s="14">
        <f t="shared" si="15"/>
        <v>94817.23592339102</v>
      </c>
      <c r="D77" s="20">
        <f>'[1]Info'!AG111</f>
        <v>692.5</v>
      </c>
      <c r="E77" s="14">
        <f t="shared" si="16"/>
        <v>77757.79547236393</v>
      </c>
      <c r="F77" s="14">
        <f>'[1]Info'!AH111</f>
        <v>185</v>
      </c>
      <c r="G77" s="14">
        <f t="shared" si="17"/>
        <v>15700.732918057278</v>
      </c>
      <c r="H77" s="14">
        <f t="shared" si="18"/>
        <v>188275.76431381225</v>
      </c>
    </row>
    <row r="78" spans="1:8" s="16" customFormat="1" ht="11.25">
      <c r="A78" s="17" t="str">
        <f>'[1]Info'!B122</f>
        <v>Wagon Mound</v>
      </c>
      <c r="B78" s="18">
        <f>'[1]Info'!C122</f>
        <v>62</v>
      </c>
      <c r="C78" s="18">
        <f t="shared" si="15"/>
        <v>32123.872280055977</v>
      </c>
      <c r="D78" s="19">
        <f>'[1]Info'!AG122</f>
        <v>164.5</v>
      </c>
      <c r="E78" s="18">
        <f t="shared" si="16"/>
        <v>18470.985350474897</v>
      </c>
      <c r="F78" s="18">
        <f>'[1]Info'!AH122</f>
        <v>31</v>
      </c>
      <c r="G78" s="18">
        <f t="shared" si="17"/>
        <v>2630.9336241068954</v>
      </c>
      <c r="H78" s="18">
        <f t="shared" si="18"/>
        <v>53225.79125463777</v>
      </c>
    </row>
    <row r="79" spans="1:8" s="16" customFormat="1" ht="11.25">
      <c r="A79" s="13" t="str">
        <f>'[1]Info'!B123</f>
        <v>West Las Vegas</v>
      </c>
      <c r="B79" s="14">
        <f>'[1]Info'!C123</f>
        <v>266</v>
      </c>
      <c r="C79" s="14">
        <f t="shared" si="15"/>
        <v>137821.77462088532</v>
      </c>
      <c r="D79" s="20">
        <f>'[1]Info'!AG123</f>
        <v>1997</v>
      </c>
      <c r="E79" s="14">
        <f t="shared" si="16"/>
        <v>224234.39358600831</v>
      </c>
      <c r="F79" s="14">
        <f>'[1]Info'!AH123</f>
        <v>618</v>
      </c>
      <c r="G79" s="14">
        <f t="shared" si="17"/>
        <v>52448.93482896972</v>
      </c>
      <c r="H79" s="14">
        <f t="shared" si="18"/>
        <v>414505.1030358634</v>
      </c>
    </row>
    <row r="80" spans="3:8" s="35" customFormat="1" ht="4.5" customHeight="1">
      <c r="C80" s="36"/>
      <c r="D80" s="37"/>
      <c r="E80" s="36"/>
      <c r="F80" s="36"/>
      <c r="G80" s="18"/>
      <c r="H80" s="36"/>
    </row>
    <row r="81" spans="1:8" s="36" customFormat="1" ht="11.25">
      <c r="A81" s="41" t="s">
        <v>11</v>
      </c>
      <c r="B81" s="29">
        <f>SUM(B73:B80)</f>
        <v>1105</v>
      </c>
      <c r="C81" s="29">
        <f aca="true" t="shared" si="19" ref="C81:H81">SUM(C73:C80)</f>
        <v>572530.3043461589</v>
      </c>
      <c r="D81" s="30">
        <f t="shared" si="19"/>
        <v>7136</v>
      </c>
      <c r="E81" s="29">
        <f t="shared" si="19"/>
        <v>801270.2216473487</v>
      </c>
      <c r="F81" s="29">
        <f t="shared" si="19"/>
        <v>2076</v>
      </c>
      <c r="G81" s="29">
        <f t="shared" si="19"/>
        <v>176187.68398857792</v>
      </c>
      <c r="H81" s="29">
        <f t="shared" si="19"/>
        <v>1549988.2099820855</v>
      </c>
    </row>
    <row r="82" spans="3:8" s="35" customFormat="1" ht="4.5" customHeight="1">
      <c r="C82" s="36"/>
      <c r="D82" s="36"/>
      <c r="E82" s="36"/>
      <c r="F82" s="36"/>
      <c r="G82" s="36"/>
      <c r="H82" s="36"/>
    </row>
    <row r="83" spans="1:8" s="35" customFormat="1" ht="11.25">
      <c r="A83" s="39" t="s">
        <v>15</v>
      </c>
      <c r="B83" s="39"/>
      <c r="C83" s="36"/>
      <c r="D83" s="36"/>
      <c r="E83" s="36"/>
      <c r="F83" s="36"/>
      <c r="G83" s="36"/>
      <c r="H83" s="36"/>
    </row>
    <row r="84" spans="1:8" s="35" customFormat="1" ht="4.5" customHeight="1">
      <c r="A84" s="39"/>
      <c r="B84" s="39"/>
      <c r="C84" s="36"/>
      <c r="D84" s="40"/>
      <c r="E84" s="36"/>
      <c r="F84" s="36"/>
      <c r="G84" s="36"/>
      <c r="H84" s="36"/>
    </row>
    <row r="85" spans="1:8" s="16" customFormat="1" ht="11.25">
      <c r="A85" s="21" t="str">
        <f>'[1]Info'!B128</f>
        <v>Camp Sierra Blanca</v>
      </c>
      <c r="B85" s="14">
        <f>'[1]Info'!C128</f>
        <v>10</v>
      </c>
      <c r="C85" s="14">
        <f aca="true" t="shared" si="20" ref="C85:C96">$C$5*B85</f>
        <v>5181.269722589674</v>
      </c>
      <c r="D85" s="22">
        <f>'[1]Info'!AI128</f>
        <v>67.6</v>
      </c>
      <c r="E85" s="14">
        <f aca="true" t="shared" si="21" ref="E85:E96">$E$5*D85</f>
        <v>7590.508265605488</v>
      </c>
      <c r="F85" s="23">
        <f>'[1]Info'!AJ128</f>
        <v>16</v>
      </c>
      <c r="G85" s="14">
        <f aca="true" t="shared" si="22" ref="G85:G96">$G$5*F85</f>
        <v>1357.9012253454944</v>
      </c>
      <c r="H85" s="14">
        <f aca="true" t="shared" si="23" ref="H85:H96">G85+E85+C85</f>
        <v>14129.679213540656</v>
      </c>
    </row>
    <row r="86" spans="1:8" s="32" customFormat="1" ht="11.25">
      <c r="A86" s="24" t="str">
        <f>'[1]Info'!B129</f>
        <v>CPH</v>
      </c>
      <c r="B86" s="18">
        <f>'[1]Info'!C129</f>
        <v>37</v>
      </c>
      <c r="C86" s="18">
        <f t="shared" si="20"/>
        <v>19170.697973581795</v>
      </c>
      <c r="D86" s="25">
        <f>'[1]Info'!AI129</f>
        <v>250</v>
      </c>
      <c r="E86" s="18">
        <f t="shared" si="21"/>
        <v>28071.40630771261</v>
      </c>
      <c r="F86" s="26">
        <f>'[1]Info'!AJ129</f>
        <v>58</v>
      </c>
      <c r="G86" s="18">
        <f t="shared" si="22"/>
        <v>4922.391941877417</v>
      </c>
      <c r="H86" s="18">
        <f t="shared" si="23"/>
        <v>52164.49622317182</v>
      </c>
    </row>
    <row r="87" spans="1:8" s="32" customFormat="1" ht="11.25">
      <c r="A87" s="21" t="str">
        <f>'[1]Info'!B130</f>
        <v>JJRC</v>
      </c>
      <c r="B87" s="14">
        <f>'[1]Info'!C130</f>
        <v>13</v>
      </c>
      <c r="C87" s="14">
        <f t="shared" si="20"/>
        <v>6735.650639366576</v>
      </c>
      <c r="D87" s="22">
        <f>'[1]Info'!AI130</f>
        <v>87.8</v>
      </c>
      <c r="E87" s="14">
        <f t="shared" si="21"/>
        <v>9858.677895268667</v>
      </c>
      <c r="F87" s="23">
        <f>'[1]Info'!AJ130</f>
        <v>21</v>
      </c>
      <c r="G87" s="14">
        <f t="shared" si="22"/>
        <v>1782.2453582659614</v>
      </c>
      <c r="H87" s="14">
        <f t="shared" si="23"/>
        <v>18376.573892901204</v>
      </c>
    </row>
    <row r="88" spans="1:8" s="32" customFormat="1" ht="11.25">
      <c r="A88" s="17" t="str">
        <f>'[1]Info'!B63</f>
        <v>Estancia</v>
      </c>
      <c r="B88" s="18">
        <f>'[1]Info'!C63</f>
        <v>143</v>
      </c>
      <c r="C88" s="18">
        <f t="shared" si="20"/>
        <v>74092.15703303233</v>
      </c>
      <c r="D88" s="19">
        <f>'[1]Info'!AG63</f>
        <v>961</v>
      </c>
      <c r="E88" s="18">
        <f t="shared" si="21"/>
        <v>107906.48584684727</v>
      </c>
      <c r="F88" s="18">
        <f>'[1]Info'!AH63</f>
        <v>238</v>
      </c>
      <c r="G88" s="18">
        <f t="shared" si="22"/>
        <v>20198.78072701423</v>
      </c>
      <c r="H88" s="18">
        <f t="shared" si="23"/>
        <v>202197.42360689383</v>
      </c>
    </row>
    <row r="89" spans="1:8" s="16" customFormat="1" ht="11.25">
      <c r="A89" s="13" t="str">
        <f>'[1]Info'!B89</f>
        <v>Magdalena</v>
      </c>
      <c r="B89" s="14">
        <f>'[1]Info'!C89</f>
        <v>82</v>
      </c>
      <c r="C89" s="14">
        <f t="shared" si="20"/>
        <v>42486.411725235324</v>
      </c>
      <c r="D89" s="20">
        <f>'[1]Info'!AG89</f>
        <v>432</v>
      </c>
      <c r="E89" s="14">
        <f t="shared" si="21"/>
        <v>48507.39009972739</v>
      </c>
      <c r="F89" s="14">
        <f>'[1]Info'!AH89</f>
        <v>339</v>
      </c>
      <c r="G89" s="14">
        <f t="shared" si="22"/>
        <v>28770.532212007663</v>
      </c>
      <c r="H89" s="14">
        <f t="shared" si="23"/>
        <v>119764.33403697037</v>
      </c>
    </row>
    <row r="90" spans="1:8" s="32" customFormat="1" ht="11.25">
      <c r="A90" s="17" t="str">
        <f>'[1]Info'!B96</f>
        <v>Mountainair</v>
      </c>
      <c r="B90" s="18">
        <f>'[1]Info'!C96</f>
        <v>69</v>
      </c>
      <c r="C90" s="18">
        <f t="shared" si="20"/>
        <v>35750.76108586875</v>
      </c>
      <c r="D90" s="19">
        <f>'[1]Info'!AG96</f>
        <v>392.5</v>
      </c>
      <c r="E90" s="18">
        <f t="shared" si="21"/>
        <v>44072.107903108794</v>
      </c>
      <c r="F90" s="18">
        <f>'[1]Info'!AH96</f>
        <v>151</v>
      </c>
      <c r="G90" s="18">
        <f t="shared" si="22"/>
        <v>12815.192814198102</v>
      </c>
      <c r="H90" s="18">
        <f t="shared" si="23"/>
        <v>92638.06180317565</v>
      </c>
    </row>
    <row r="91" spans="1:8" s="32" customFormat="1" ht="11.25">
      <c r="A91" s="21" t="str">
        <f>'[1]Info'!B131</f>
        <v>NM Boy's School</v>
      </c>
      <c r="B91" s="14">
        <f>'[1]Info'!C131</f>
        <v>69</v>
      </c>
      <c r="C91" s="14">
        <f t="shared" si="20"/>
        <v>35750.76108586875</v>
      </c>
      <c r="D91" s="22">
        <f>'[1]Info'!AI131</f>
        <v>466.2</v>
      </c>
      <c r="E91" s="14">
        <f t="shared" si="21"/>
        <v>52347.558482622466</v>
      </c>
      <c r="F91" s="23">
        <f>'[1]Info'!AJ131</f>
        <v>109</v>
      </c>
      <c r="G91" s="14">
        <f t="shared" si="22"/>
        <v>9250.70209766618</v>
      </c>
      <c r="H91" s="14">
        <f t="shared" si="23"/>
        <v>97349.0216661574</v>
      </c>
    </row>
    <row r="92" spans="1:8" s="32" customFormat="1" ht="11.25">
      <c r="A92" s="24" t="str">
        <f>'[1]Info'!B132</f>
        <v>NM Dept. of Corr.</v>
      </c>
      <c r="B92" s="18">
        <f>'[1]Info'!C132</f>
        <v>29</v>
      </c>
      <c r="C92" s="18">
        <f t="shared" si="20"/>
        <v>15025.682195510055</v>
      </c>
      <c r="D92" s="25">
        <f>'[1]Info'!AI132</f>
        <v>195.9</v>
      </c>
      <c r="E92" s="18">
        <f t="shared" si="21"/>
        <v>21996.7539827236</v>
      </c>
      <c r="F92" s="26">
        <f>'[1]Info'!AJ132</f>
        <v>46</v>
      </c>
      <c r="G92" s="18">
        <f t="shared" si="22"/>
        <v>3903.9660228682965</v>
      </c>
      <c r="H92" s="18">
        <f t="shared" si="23"/>
        <v>40926.40220110195</v>
      </c>
    </row>
    <row r="93" spans="1:8" s="16" customFormat="1" ht="11.25">
      <c r="A93" s="21" t="str">
        <f>'[1]Info'!B135</f>
        <v>NMYDDC</v>
      </c>
      <c r="B93" s="14">
        <f>'[1]Info'!C135</f>
        <v>98</v>
      </c>
      <c r="C93" s="14">
        <f t="shared" si="20"/>
        <v>50776.4432813788</v>
      </c>
      <c r="D93" s="22">
        <f>'[1]Info'!AI135</f>
        <v>662.1</v>
      </c>
      <c r="E93" s="14">
        <f t="shared" si="21"/>
        <v>74344.31246534607</v>
      </c>
      <c r="F93" s="23">
        <f>'[1]Info'!AJ135</f>
        <v>155</v>
      </c>
      <c r="G93" s="14">
        <f t="shared" si="22"/>
        <v>13154.668120534478</v>
      </c>
      <c r="H93" s="14">
        <f t="shared" si="23"/>
        <v>138275.42386725935</v>
      </c>
    </row>
    <row r="94" spans="1:8" s="32" customFormat="1" ht="11.25">
      <c r="A94" s="17" t="str">
        <f>'[1]Info'!B101</f>
        <v>Quemado</v>
      </c>
      <c r="B94" s="18">
        <f>'[1]Info'!C101</f>
        <v>25</v>
      </c>
      <c r="C94" s="18">
        <f t="shared" si="20"/>
        <v>12953.174306474184</v>
      </c>
      <c r="D94" s="19">
        <f>'[1]Info'!AG101</f>
        <v>241.5</v>
      </c>
      <c r="E94" s="18">
        <f t="shared" si="21"/>
        <v>27116.97849325038</v>
      </c>
      <c r="F94" s="18">
        <f>'[1]Info'!AH101</f>
        <v>85</v>
      </c>
      <c r="G94" s="18">
        <f t="shared" si="22"/>
        <v>7213.850259647938</v>
      </c>
      <c r="H94" s="18">
        <f t="shared" si="23"/>
        <v>47284.0030593725</v>
      </c>
    </row>
    <row r="95" spans="1:8" s="16" customFormat="1" ht="11.25">
      <c r="A95" s="21" t="str">
        <f>'[1]Info'!B136</f>
        <v>Sequoyah</v>
      </c>
      <c r="B95" s="14">
        <f>'[1]Info'!C136</f>
        <v>36</v>
      </c>
      <c r="C95" s="14">
        <f t="shared" si="20"/>
        <v>18652.571001322827</v>
      </c>
      <c r="D95" s="22">
        <f>'[1]Info'!AI136</f>
        <v>243.2</v>
      </c>
      <c r="E95" s="14">
        <f t="shared" si="21"/>
        <v>27307.864056142822</v>
      </c>
      <c r="F95" s="23">
        <f>'[1]Info'!AJ136</f>
        <v>57</v>
      </c>
      <c r="G95" s="14">
        <f t="shared" si="22"/>
        <v>4837.523115293324</v>
      </c>
      <c r="H95" s="14">
        <f t="shared" si="23"/>
        <v>50797.95817275897</v>
      </c>
    </row>
    <row r="96" spans="1:8" s="32" customFormat="1" ht="11.25">
      <c r="A96" s="17" t="str">
        <f>'[1]Info'!B121</f>
        <v>Vaughn</v>
      </c>
      <c r="B96" s="18">
        <f>'[1]Info'!C121</f>
        <v>38</v>
      </c>
      <c r="C96" s="18">
        <f t="shared" si="20"/>
        <v>19688.82494584076</v>
      </c>
      <c r="D96" s="19">
        <f>'[1]Info'!AG121</f>
        <v>94</v>
      </c>
      <c r="E96" s="18">
        <f t="shared" si="21"/>
        <v>10554.84877169994</v>
      </c>
      <c r="F96" s="18">
        <f>'[1]Info'!AH121</f>
        <v>26</v>
      </c>
      <c r="G96" s="18">
        <f t="shared" si="22"/>
        <v>2206.5894911864284</v>
      </c>
      <c r="H96" s="18">
        <f t="shared" si="23"/>
        <v>32450.263208727127</v>
      </c>
    </row>
    <row r="97" spans="1:8" s="35" customFormat="1" ht="4.5" customHeight="1">
      <c r="A97" s="42"/>
      <c r="B97" s="42"/>
      <c r="C97" s="36"/>
      <c r="D97" s="43"/>
      <c r="E97" s="36"/>
      <c r="F97" s="36"/>
      <c r="G97" s="36"/>
      <c r="H97" s="36"/>
    </row>
    <row r="98" spans="1:8" s="35" customFormat="1" ht="11.25">
      <c r="A98" s="28" t="s">
        <v>11</v>
      </c>
      <c r="B98" s="29">
        <f>SUM(B85:B96)</f>
        <v>649</v>
      </c>
      <c r="C98" s="29">
        <f aca="true" t="shared" si="24" ref="C98:H98">SUM(C85:C96)</f>
        <v>336264.4049960698</v>
      </c>
      <c r="D98" s="30">
        <f>SUM(D85:D96)</f>
        <v>4093.7999999999997</v>
      </c>
      <c r="E98" s="29">
        <f t="shared" si="24"/>
        <v>459674.89257005544</v>
      </c>
      <c r="F98" s="29">
        <f t="shared" si="24"/>
        <v>1301</v>
      </c>
      <c r="G98" s="29">
        <f t="shared" si="24"/>
        <v>110414.34338590552</v>
      </c>
      <c r="H98" s="29">
        <f t="shared" si="24"/>
        <v>906353.6409520308</v>
      </c>
    </row>
    <row r="99" spans="3:8" s="35" customFormat="1" ht="4.5" customHeight="1">
      <c r="C99" s="36"/>
      <c r="D99" s="36"/>
      <c r="E99" s="36"/>
      <c r="F99" s="36"/>
      <c r="G99" s="36"/>
      <c r="H99" s="36"/>
    </row>
    <row r="100" spans="1:8" s="35" customFormat="1" ht="11.25">
      <c r="A100" s="39" t="s">
        <v>16</v>
      </c>
      <c r="B100" s="39"/>
      <c r="C100" s="36"/>
      <c r="D100" s="36"/>
      <c r="E100" s="36"/>
      <c r="F100" s="36"/>
      <c r="G100" s="36"/>
      <c r="H100" s="36"/>
    </row>
    <row r="101" spans="3:8" s="35" customFormat="1" ht="4.5" customHeight="1">
      <c r="C101" s="36"/>
      <c r="D101" s="37"/>
      <c r="E101" s="36"/>
      <c r="F101" s="36"/>
      <c r="G101" s="36"/>
      <c r="H101" s="36"/>
    </row>
    <row r="102" spans="1:8" s="16" customFormat="1" ht="11.25">
      <c r="A102" s="13" t="str">
        <f>'[1]Info'!B59</f>
        <v>Dora</v>
      </c>
      <c r="B102" s="14">
        <f>'[1]Info'!C59</f>
        <v>47</v>
      </c>
      <c r="C102" s="14">
        <f aca="true" t="shared" si="25" ref="C102:C111">$C$5*B102</f>
        <v>24351.96769617147</v>
      </c>
      <c r="D102" s="20">
        <f>'[1]Info'!AG59</f>
        <v>231</v>
      </c>
      <c r="E102" s="14">
        <f aca="true" t="shared" si="26" ref="E102:E111">$E$5*D102</f>
        <v>25937.97942832645</v>
      </c>
      <c r="F102" s="14">
        <f>'[1]Info'!AH59</f>
        <v>67</v>
      </c>
      <c r="G102" s="14">
        <f aca="true" t="shared" si="27" ref="G102:G111">$G$5*F102</f>
        <v>5686.211381134258</v>
      </c>
      <c r="H102" s="14">
        <f aca="true" t="shared" si="28" ref="H102:H111">G102+E102+C102</f>
        <v>55976.15850563218</v>
      </c>
    </row>
    <row r="103" spans="1:8" s="16" customFormat="1" ht="11.25">
      <c r="A103" s="17" t="str">
        <f>'[1]Info'!B61</f>
        <v>Elida</v>
      </c>
      <c r="B103" s="18">
        <f>'[1]Info'!C61</f>
        <v>22</v>
      </c>
      <c r="C103" s="18">
        <f t="shared" si="25"/>
        <v>11398.793389697283</v>
      </c>
      <c r="D103" s="19">
        <f>'[1]Info'!AG61</f>
        <v>143</v>
      </c>
      <c r="E103" s="18">
        <f t="shared" si="26"/>
        <v>16056.844408011611</v>
      </c>
      <c r="F103" s="18">
        <f>'[1]Info'!AH61</f>
        <v>22</v>
      </c>
      <c r="G103" s="18">
        <f t="shared" si="27"/>
        <v>1867.1141848500547</v>
      </c>
      <c r="H103" s="18">
        <f t="shared" si="28"/>
        <v>29322.751982558948</v>
      </c>
    </row>
    <row r="104" spans="1:8" s="16" customFormat="1" ht="11.25">
      <c r="A104" s="13" t="str">
        <f>'[1]Info'!B66</f>
        <v>Floyd</v>
      </c>
      <c r="B104" s="14">
        <f>'[1]Info'!C66</f>
        <v>64</v>
      </c>
      <c r="C104" s="14">
        <f t="shared" si="25"/>
        <v>33160.12622457391</v>
      </c>
      <c r="D104" s="20">
        <f>'[1]Info'!AG66</f>
        <v>256.5</v>
      </c>
      <c r="E104" s="14">
        <f t="shared" si="26"/>
        <v>28801.262871713134</v>
      </c>
      <c r="F104" s="14">
        <f>'[1]Info'!AH66</f>
        <v>41</v>
      </c>
      <c r="G104" s="14">
        <f t="shared" si="27"/>
        <v>3479.6218899478295</v>
      </c>
      <c r="H104" s="14">
        <f t="shared" si="28"/>
        <v>65441.010986234876</v>
      </c>
    </row>
    <row r="105" spans="1:8" s="16" customFormat="1" ht="11.25">
      <c r="A105" s="17" t="str">
        <f>'[1]Info'!B67</f>
        <v>Ft. Sumner</v>
      </c>
      <c r="B105" s="18">
        <f>'[1]Info'!C67</f>
        <v>82</v>
      </c>
      <c r="C105" s="18">
        <f t="shared" si="25"/>
        <v>42486.411725235324</v>
      </c>
      <c r="D105" s="19">
        <f>'[1]Info'!AG67</f>
        <v>331.5</v>
      </c>
      <c r="E105" s="18">
        <f t="shared" si="26"/>
        <v>37222.68476402692</v>
      </c>
      <c r="F105" s="18">
        <f>'[1]Info'!AH67</f>
        <v>84</v>
      </c>
      <c r="G105" s="18">
        <f t="shared" si="27"/>
        <v>7128.9814330638455</v>
      </c>
      <c r="H105" s="18">
        <f t="shared" si="28"/>
        <v>86838.07792232609</v>
      </c>
    </row>
    <row r="106" spans="1:8" s="16" customFormat="1" ht="11.25">
      <c r="A106" s="13" t="str">
        <f>'[1]Info'!B70</f>
        <v>Grady</v>
      </c>
      <c r="B106" s="14">
        <f>'[1]Info'!C70</f>
        <v>18</v>
      </c>
      <c r="C106" s="14">
        <f t="shared" si="25"/>
        <v>9326.285500661414</v>
      </c>
      <c r="D106" s="20">
        <f>'[1]Info'!AG70</f>
        <v>146</v>
      </c>
      <c r="E106" s="14">
        <f t="shared" si="26"/>
        <v>16393.701283704162</v>
      </c>
      <c r="F106" s="14">
        <f>'[1]Info'!AH70</f>
        <v>19</v>
      </c>
      <c r="G106" s="14">
        <f t="shared" si="27"/>
        <v>1612.5077050977745</v>
      </c>
      <c r="H106" s="14">
        <f t="shared" si="28"/>
        <v>27332.49448946335</v>
      </c>
    </row>
    <row r="107" spans="1:8" s="16" customFormat="1" ht="11.25">
      <c r="A107" s="17" t="str">
        <f>'[1]Info'!B76</f>
        <v>House</v>
      </c>
      <c r="B107" s="18">
        <f>'[1]Info'!C76</f>
        <v>21</v>
      </c>
      <c r="C107" s="18">
        <f t="shared" si="25"/>
        <v>10880.666417438315</v>
      </c>
      <c r="D107" s="19">
        <f>'[1]Info'!AG76</f>
        <v>146</v>
      </c>
      <c r="E107" s="18">
        <f t="shared" si="26"/>
        <v>16393.701283704162</v>
      </c>
      <c r="F107" s="18">
        <f>'[1]Info'!AH76</f>
        <v>9</v>
      </c>
      <c r="G107" s="18">
        <f t="shared" si="27"/>
        <v>763.8194392568406</v>
      </c>
      <c r="H107" s="18">
        <f t="shared" si="28"/>
        <v>28038.187140399317</v>
      </c>
    </row>
    <row r="108" spans="1:8" s="16" customFormat="1" ht="11.25">
      <c r="A108" s="13" t="str">
        <f>'[1]Info'!B83</f>
        <v>Logan</v>
      </c>
      <c r="B108" s="14">
        <f>'[1]Info'!C83</f>
        <v>56</v>
      </c>
      <c r="C108" s="14">
        <f t="shared" si="25"/>
        <v>29015.110446502174</v>
      </c>
      <c r="D108" s="20">
        <f>'[1]Info'!AG83</f>
        <v>236</v>
      </c>
      <c r="E108" s="14">
        <f t="shared" si="26"/>
        <v>26499.407554480702</v>
      </c>
      <c r="F108" s="14">
        <f>'[1]Info'!AH83</f>
        <v>33</v>
      </c>
      <c r="G108" s="14">
        <f t="shared" si="27"/>
        <v>2800.671277275082</v>
      </c>
      <c r="H108" s="14">
        <f t="shared" si="28"/>
        <v>58315.18927825796</v>
      </c>
    </row>
    <row r="109" spans="1:8" s="16" customFormat="1" ht="11.25">
      <c r="A109" s="17" t="str">
        <f>'[1]Info'!B91</f>
        <v>Melrose</v>
      </c>
      <c r="B109" s="18">
        <f>'[1]Info'!C91</f>
        <v>64</v>
      </c>
      <c r="C109" s="18">
        <f t="shared" si="25"/>
        <v>33160.12622457391</v>
      </c>
      <c r="D109" s="19">
        <f>'[1]Info'!AG91</f>
        <v>246.5</v>
      </c>
      <c r="E109" s="18">
        <f t="shared" si="26"/>
        <v>27678.40661940463</v>
      </c>
      <c r="F109" s="18">
        <f>'[1]Info'!AH91</f>
        <v>52</v>
      </c>
      <c r="G109" s="18">
        <f t="shared" si="27"/>
        <v>4413.178982372857</v>
      </c>
      <c r="H109" s="18">
        <f t="shared" si="28"/>
        <v>65251.7118263514</v>
      </c>
    </row>
    <row r="110" spans="1:8" s="16" customFormat="1" ht="11.25">
      <c r="A110" s="13" t="str">
        <f>'[1]Info'!B109</f>
        <v>San Jon</v>
      </c>
      <c r="B110" s="14">
        <f>'[1]Info'!C109</f>
        <v>27</v>
      </c>
      <c r="C110" s="14">
        <f t="shared" si="25"/>
        <v>13989.42825099212</v>
      </c>
      <c r="D110" s="20">
        <f>'[1]Info'!AG109</f>
        <v>161.5</v>
      </c>
      <c r="E110" s="14">
        <f t="shared" si="26"/>
        <v>18134.128474782345</v>
      </c>
      <c r="F110" s="14">
        <f>'[1]Info'!AH109</f>
        <v>42</v>
      </c>
      <c r="G110" s="14">
        <f t="shared" si="27"/>
        <v>3564.4907165319228</v>
      </c>
      <c r="H110" s="14">
        <f t="shared" si="28"/>
        <v>35688.047442306386</v>
      </c>
    </row>
    <row r="111" spans="1:8" s="16" customFormat="1" ht="11.25">
      <c r="A111" s="17" t="str">
        <f>'[1]Info'!B117</f>
        <v>Texico</v>
      </c>
      <c r="B111" s="18">
        <f>'[1]Info'!C117</f>
        <v>90</v>
      </c>
      <c r="C111" s="18">
        <f t="shared" si="25"/>
        <v>46631.427503307066</v>
      </c>
      <c r="D111" s="19">
        <f>'[1]Info'!AG117</f>
        <v>525.5</v>
      </c>
      <c r="E111" s="18">
        <f t="shared" si="26"/>
        <v>59006.0960588119</v>
      </c>
      <c r="F111" s="18">
        <f>'[1]Info'!AH117</f>
        <v>74</v>
      </c>
      <c r="G111" s="18">
        <f t="shared" si="27"/>
        <v>6280.2931672229115</v>
      </c>
      <c r="H111" s="18">
        <f t="shared" si="28"/>
        <v>111917.81672934187</v>
      </c>
    </row>
    <row r="112" spans="3:8" s="35" customFormat="1" ht="4.5" customHeight="1">
      <c r="C112" s="36"/>
      <c r="D112" s="37"/>
      <c r="E112" s="36"/>
      <c r="F112" s="36"/>
      <c r="G112" s="36"/>
      <c r="H112" s="36"/>
    </row>
    <row r="113" spans="1:8" s="35" customFormat="1" ht="11.25">
      <c r="A113" s="28" t="s">
        <v>11</v>
      </c>
      <c r="B113" s="29">
        <f>SUM(B102:B111)</f>
        <v>491</v>
      </c>
      <c r="C113" s="29">
        <f aca="true" t="shared" si="29" ref="C113:H113">SUM(C102:C111)</f>
        <v>254400.34337915294</v>
      </c>
      <c r="D113" s="30">
        <f>SUM(D102:D111)</f>
        <v>2423.5</v>
      </c>
      <c r="E113" s="29">
        <f t="shared" si="29"/>
        <v>272124.212746966</v>
      </c>
      <c r="F113" s="29">
        <f t="shared" si="29"/>
        <v>443</v>
      </c>
      <c r="G113" s="29">
        <f t="shared" si="29"/>
        <v>37596.890176753375</v>
      </c>
      <c r="H113" s="29">
        <f t="shared" si="29"/>
        <v>564121.4463028724</v>
      </c>
    </row>
    <row r="114" spans="3:8" s="35" customFormat="1" ht="4.5" customHeight="1">
      <c r="C114" s="36"/>
      <c r="D114" s="36"/>
      <c r="E114" s="36"/>
      <c r="F114" s="36"/>
      <c r="G114" s="36"/>
      <c r="H114" s="36"/>
    </row>
    <row r="115" spans="1:8" s="35" customFormat="1" ht="11.25">
      <c r="A115" s="39" t="s">
        <v>17</v>
      </c>
      <c r="B115" s="39"/>
      <c r="C115" s="36"/>
      <c r="D115" s="36"/>
      <c r="E115" s="36"/>
      <c r="F115" s="36"/>
      <c r="G115" s="36"/>
      <c r="H115" s="36"/>
    </row>
    <row r="116" spans="3:8" s="35" customFormat="1" ht="4.5" customHeight="1">
      <c r="C116" s="36"/>
      <c r="D116" s="37"/>
      <c r="E116" s="36"/>
      <c r="F116" s="36"/>
      <c r="G116" s="36"/>
      <c r="H116" s="36"/>
    </row>
    <row r="117" spans="1:8" s="16" customFormat="1" ht="11.25">
      <c r="A117" s="13" t="str">
        <f>'[1]Info'!B64</f>
        <v>Eunice</v>
      </c>
      <c r="B117" s="14">
        <f>'[1]Info'!C64</f>
        <v>131</v>
      </c>
      <c r="C117" s="14">
        <f>$C$5*B117</f>
        <v>67874.63336592473</v>
      </c>
      <c r="D117" s="20">
        <f>'[1]Info'!AG64</f>
        <v>592.5</v>
      </c>
      <c r="E117" s="14">
        <f>$E$5*D117</f>
        <v>66529.23294927888</v>
      </c>
      <c r="F117" s="14">
        <f>'[1]Info'!AH64</f>
        <v>109</v>
      </c>
      <c r="G117" s="14">
        <f>$G$5*F117</f>
        <v>9250.70209766618</v>
      </c>
      <c r="H117" s="14">
        <f>G117+E117+C117</f>
        <v>143654.5684128698</v>
      </c>
    </row>
    <row r="118" spans="1:8" s="16" customFormat="1" ht="11.25">
      <c r="A118" s="17" t="str">
        <f>'[1]Info'!B74</f>
        <v>Hobbs</v>
      </c>
      <c r="B118" s="18">
        <f>'[1]Info'!C74</f>
        <v>1153</v>
      </c>
      <c r="C118" s="18">
        <f>$C$5*B118</f>
        <v>597400.3990145894</v>
      </c>
      <c r="D118" s="19">
        <f>'[1]Info'!AG74</f>
        <v>7867</v>
      </c>
      <c r="E118" s="18">
        <f>$E$5*D118</f>
        <v>883351.0136911003</v>
      </c>
      <c r="F118" s="18">
        <f>'[1]Info'!AH74</f>
        <v>1677</v>
      </c>
      <c r="G118" s="18">
        <f>$G$5*F118</f>
        <v>142325.02218152463</v>
      </c>
      <c r="H118" s="18">
        <f>G118+E118+C118</f>
        <v>1623076.4348872143</v>
      </c>
    </row>
    <row r="119" spans="1:8" s="16" customFormat="1" ht="11.25">
      <c r="A119" s="13" t="str">
        <f>'[1]Info'!B77</f>
        <v>Jal</v>
      </c>
      <c r="B119" s="14">
        <f>'[1]Info'!C77</f>
        <v>116</v>
      </c>
      <c r="C119" s="14">
        <f>$C$5*B119</f>
        <v>60102.72878204022</v>
      </c>
      <c r="D119" s="20">
        <f>'[1]Info'!AG77</f>
        <v>435</v>
      </c>
      <c r="E119" s="14">
        <f>$E$5*D119</f>
        <v>48844.246975419934</v>
      </c>
      <c r="F119" s="14">
        <f>'[1]Info'!AH77</f>
        <v>102</v>
      </c>
      <c r="G119" s="14">
        <f>$G$5*F119</f>
        <v>8656.620311577526</v>
      </c>
      <c r="H119" s="14">
        <f>G119+E119+C119</f>
        <v>117603.59606903768</v>
      </c>
    </row>
    <row r="120" spans="1:8" s="16" customFormat="1" ht="11.25">
      <c r="A120" s="17" t="str">
        <f>'[1]Info'!B116</f>
        <v>Tatum</v>
      </c>
      <c r="B120" s="18">
        <f>'[1]Info'!C116</f>
        <v>79</v>
      </c>
      <c r="C120" s="18">
        <f>$C$5*B120</f>
        <v>40932.030808458425</v>
      </c>
      <c r="D120" s="19">
        <f>'[1]Info'!AG116</f>
        <v>260.5</v>
      </c>
      <c r="E120" s="18">
        <f>$E$5*D120</f>
        <v>29250.40537263654</v>
      </c>
      <c r="F120" s="18">
        <f>'[1]Info'!AH116</f>
        <v>71</v>
      </c>
      <c r="G120" s="18">
        <f>$G$5*F120</f>
        <v>6025.686687470631</v>
      </c>
      <c r="H120" s="18">
        <f>G120+E120+C120</f>
        <v>76208.1228685656</v>
      </c>
    </row>
    <row r="121" spans="3:8" s="35" customFormat="1" ht="4.5" customHeight="1">
      <c r="C121" s="36"/>
      <c r="D121" s="37"/>
      <c r="E121" s="18"/>
      <c r="F121" s="36"/>
      <c r="G121" s="36"/>
      <c r="H121" s="36"/>
    </row>
    <row r="122" spans="1:8" s="35" customFormat="1" ht="11.25">
      <c r="A122" s="28" t="s">
        <v>11</v>
      </c>
      <c r="B122" s="29">
        <f>SUM(B117:B120)</f>
        <v>1479</v>
      </c>
      <c r="C122" s="29">
        <f aca="true" t="shared" si="30" ref="C122:H122">SUM(C117:C120)</f>
        <v>766309.7919710127</v>
      </c>
      <c r="D122" s="30">
        <f>SUM(D117:D120)</f>
        <v>9155</v>
      </c>
      <c r="E122" s="29">
        <f t="shared" si="30"/>
        <v>1027974.8989884356</v>
      </c>
      <c r="F122" s="29">
        <f t="shared" si="30"/>
        <v>1959</v>
      </c>
      <c r="G122" s="29">
        <f t="shared" si="30"/>
        <v>166258.03127823895</v>
      </c>
      <c r="H122" s="29">
        <f t="shared" si="30"/>
        <v>1960542.7222376873</v>
      </c>
    </row>
    <row r="123" spans="3:8" s="35" customFormat="1" ht="4.5" customHeight="1">
      <c r="C123" s="36"/>
      <c r="D123" s="36"/>
      <c r="E123" s="36"/>
      <c r="F123" s="36"/>
      <c r="G123" s="36"/>
      <c r="H123" s="36"/>
    </row>
    <row r="124" spans="1:8" s="35" customFormat="1" ht="11.25">
      <c r="A124" s="39" t="s">
        <v>18</v>
      </c>
      <c r="B124" s="39"/>
      <c r="C124" s="36"/>
      <c r="D124" s="36"/>
      <c r="E124" s="36"/>
      <c r="F124" s="36"/>
      <c r="G124" s="36"/>
      <c r="H124" s="36"/>
    </row>
    <row r="125" spans="3:8" s="35" customFormat="1" ht="4.5" customHeight="1">
      <c r="C125" s="36"/>
      <c r="D125" s="37"/>
      <c r="E125" s="36"/>
      <c r="F125" s="36"/>
      <c r="G125" s="36"/>
      <c r="H125" s="36"/>
    </row>
    <row r="126" spans="1:8" s="16" customFormat="1" ht="11.25">
      <c r="A126" s="13" t="str">
        <f>'[1]Info'!B58</f>
        <v>Dexter</v>
      </c>
      <c r="B126" s="14">
        <f>'[1]Info'!C58</f>
        <v>275</v>
      </c>
      <c r="C126" s="14">
        <f>$C$5*B126</f>
        <v>142484.91737121603</v>
      </c>
      <c r="D126" s="20">
        <f>'[1]Info'!AG58</f>
        <v>1156.5</v>
      </c>
      <c r="E126" s="14">
        <f>$E$5*D126</f>
        <v>129858.32557947852</v>
      </c>
      <c r="F126" s="14">
        <f>'[1]Info'!AH58</f>
        <v>239</v>
      </c>
      <c r="G126" s="14">
        <f>$G$5*F126</f>
        <v>20283.649553598323</v>
      </c>
      <c r="H126" s="14">
        <f>G126+E126+C126</f>
        <v>292626.8925042929</v>
      </c>
    </row>
    <row r="127" spans="1:8" s="16" customFormat="1" ht="11.25">
      <c r="A127" s="17" t="str">
        <f>'[1]Info'!B72</f>
        <v>Hagerman</v>
      </c>
      <c r="B127" s="18">
        <f>'[1]Info'!C72</f>
        <v>108</v>
      </c>
      <c r="C127" s="18">
        <f>$C$5*B127</f>
        <v>55957.71300396848</v>
      </c>
      <c r="D127" s="19">
        <f>'[1]Info'!AG72</f>
        <v>474.5</v>
      </c>
      <c r="E127" s="18">
        <f>$E$5*D127</f>
        <v>53279.52917203853</v>
      </c>
      <c r="F127" s="18">
        <f>'[1]Info'!AH72</f>
        <v>196</v>
      </c>
      <c r="G127" s="18">
        <f>$G$5*F127</f>
        <v>16634.290010482306</v>
      </c>
      <c r="H127" s="18">
        <f>G127+E127+C127</f>
        <v>125871.53218648932</v>
      </c>
    </row>
    <row r="128" spans="1:8" s="16" customFormat="1" ht="11.25">
      <c r="A128" s="13" t="str">
        <f>'[1]Info'!B80</f>
        <v>Lake Arthur</v>
      </c>
      <c r="B128" s="14">
        <f>'[1]Info'!C80</f>
        <v>36</v>
      </c>
      <c r="C128" s="14">
        <f>$C$5*B128</f>
        <v>18652.571001322827</v>
      </c>
      <c r="D128" s="20">
        <f>'[1]Info'!AG80</f>
        <v>156</v>
      </c>
      <c r="E128" s="14">
        <f>$E$5*D128</f>
        <v>17516.557536012668</v>
      </c>
      <c r="F128" s="14">
        <f>'[1]Info'!AH80</f>
        <v>32</v>
      </c>
      <c r="G128" s="14">
        <f>$G$5*F128</f>
        <v>2715.8024506909887</v>
      </c>
      <c r="H128" s="14">
        <f>G128+E128+C128</f>
        <v>38884.930988026485</v>
      </c>
    </row>
    <row r="129" spans="1:8" s="16" customFormat="1" ht="11.25">
      <c r="A129" s="17" t="str">
        <f>'[1]Info'!B87</f>
        <v>Loving</v>
      </c>
      <c r="B129" s="18">
        <f>'[1]Info'!C87</f>
        <v>91</v>
      </c>
      <c r="C129" s="18">
        <f>$C$5*B129</f>
        <v>47149.55447556603</v>
      </c>
      <c r="D129" s="19">
        <f>'[1]Info'!AG87</f>
        <v>567.5</v>
      </c>
      <c r="E129" s="18">
        <f>$E$5*D129</f>
        <v>63722.09231850762</v>
      </c>
      <c r="F129" s="18">
        <f>'[1]Info'!AH87</f>
        <v>101</v>
      </c>
      <c r="G129" s="18">
        <f>$G$5*F129</f>
        <v>8571.751484993432</v>
      </c>
      <c r="H129" s="18">
        <f>G129+E129+C129</f>
        <v>119443.39827906707</v>
      </c>
    </row>
    <row r="130" spans="3:8" s="35" customFormat="1" ht="4.5" customHeight="1">
      <c r="C130" s="36"/>
      <c r="D130" s="37"/>
      <c r="E130" s="36"/>
      <c r="F130" s="36"/>
      <c r="G130" s="36"/>
      <c r="H130" s="36"/>
    </row>
    <row r="131" spans="1:8" s="35" customFormat="1" ht="11.25">
      <c r="A131" s="28" t="s">
        <v>11</v>
      </c>
      <c r="B131" s="29">
        <f>SUM(B126:B129)</f>
        <v>510</v>
      </c>
      <c r="C131" s="29">
        <f aca="true" t="shared" si="31" ref="C131:H131">SUM(C126:C129)</f>
        <v>264244.7558520734</v>
      </c>
      <c r="D131" s="30">
        <f>SUM(D126:D129)</f>
        <v>2354.5</v>
      </c>
      <c r="E131" s="29">
        <f t="shared" si="31"/>
        <v>264376.50460603734</v>
      </c>
      <c r="F131" s="29">
        <f t="shared" si="31"/>
        <v>568</v>
      </c>
      <c r="G131" s="29">
        <f t="shared" si="31"/>
        <v>48205.49349976505</v>
      </c>
      <c r="H131" s="29">
        <f t="shared" si="31"/>
        <v>576826.7539578758</v>
      </c>
    </row>
    <row r="132" spans="3:8" s="35" customFormat="1" ht="4.5" customHeight="1">
      <c r="C132" s="36"/>
      <c r="D132" s="36"/>
      <c r="E132" s="36"/>
      <c r="F132" s="36"/>
      <c r="G132" s="36"/>
      <c r="H132" s="36"/>
    </row>
    <row r="133" spans="1:8" s="35" customFormat="1" ht="11.25">
      <c r="A133" s="39" t="s">
        <v>19</v>
      </c>
      <c r="B133" s="39"/>
      <c r="C133" s="36"/>
      <c r="D133" s="36"/>
      <c r="E133" s="36"/>
      <c r="F133" s="36"/>
      <c r="G133" s="36"/>
      <c r="H133" s="36"/>
    </row>
    <row r="134" spans="3:8" s="35" customFormat="1" ht="4.5" customHeight="1">
      <c r="C134" s="36"/>
      <c r="D134" s="37"/>
      <c r="E134" s="36"/>
      <c r="F134" s="36"/>
      <c r="G134" s="36"/>
      <c r="H134" s="36"/>
    </row>
    <row r="135" spans="1:8" s="16" customFormat="1" ht="11.25">
      <c r="A135" s="13" t="str">
        <f>'[1]Info'!B44</f>
        <v>Capitan</v>
      </c>
      <c r="B135" s="14">
        <f>'[1]Info'!C44</f>
        <v>107</v>
      </c>
      <c r="C135" s="14">
        <f aca="true" t="shared" si="32" ref="C135:C141">$C$5*B135</f>
        <v>55439.58603170951</v>
      </c>
      <c r="D135" s="20">
        <f>'[1]Info'!AG44</f>
        <v>601.5</v>
      </c>
      <c r="E135" s="14">
        <f aca="true" t="shared" si="33" ref="E135:E141">$E$5*D135</f>
        <v>67539.80357635653</v>
      </c>
      <c r="F135" s="14">
        <f>'[1]Info'!AH44</f>
        <v>105</v>
      </c>
      <c r="G135" s="14">
        <f aca="true" t="shared" si="34" ref="G135:G141">$G$5*F135</f>
        <v>8911.226791329807</v>
      </c>
      <c r="H135" s="14">
        <f aca="true" t="shared" si="35" ref="H135:H141">G135+E135+C135</f>
        <v>131890.61639939586</v>
      </c>
    </row>
    <row r="136" spans="1:8" s="16" customFormat="1" ht="11.25">
      <c r="A136" s="17" t="str">
        <f>'[1]Info'!B46</f>
        <v>Carrizozo</v>
      </c>
      <c r="B136" s="18">
        <f>'[1]Info'!C46</f>
        <v>36</v>
      </c>
      <c r="C136" s="18">
        <f t="shared" si="32"/>
        <v>18652.571001322827</v>
      </c>
      <c r="D136" s="19">
        <f>'[1]Info'!AG46</f>
        <v>200.5</v>
      </c>
      <c r="E136" s="18">
        <f t="shared" si="33"/>
        <v>22513.26785878551</v>
      </c>
      <c r="F136" s="18">
        <f>'[1]Info'!AH46</f>
        <v>80</v>
      </c>
      <c r="G136" s="18">
        <f t="shared" si="34"/>
        <v>6789.506126727472</v>
      </c>
      <c r="H136" s="18">
        <f t="shared" si="35"/>
        <v>47955.344986835815</v>
      </c>
    </row>
    <row r="137" spans="1:8" s="16" customFormat="1" ht="11.25">
      <c r="A137" s="13" t="str">
        <f>'[1]Info'!B51</f>
        <v>Cloudcroft</v>
      </c>
      <c r="B137" s="14">
        <f>'[1]Info'!C51</f>
        <v>91</v>
      </c>
      <c r="C137" s="14">
        <f t="shared" si="32"/>
        <v>47149.55447556603</v>
      </c>
      <c r="D137" s="20">
        <f>'[1]Info'!AG51</f>
        <v>478.5</v>
      </c>
      <c r="E137" s="14">
        <f t="shared" si="33"/>
        <v>53728.67167296193</v>
      </c>
      <c r="F137" s="14">
        <f>'[1]Info'!AH51</f>
        <v>63</v>
      </c>
      <c r="G137" s="14">
        <f t="shared" si="34"/>
        <v>5346.736074797884</v>
      </c>
      <c r="H137" s="14">
        <f t="shared" si="35"/>
        <v>106224.96222332584</v>
      </c>
    </row>
    <row r="138" spans="1:8" s="16" customFormat="1" ht="11.25">
      <c r="A138" s="17" t="str">
        <f>'[1]Info'!B54</f>
        <v>Corona</v>
      </c>
      <c r="B138" s="18">
        <f>'[1]Info'!C54</f>
        <v>14</v>
      </c>
      <c r="C138" s="18">
        <f t="shared" si="32"/>
        <v>7253.777611625544</v>
      </c>
      <c r="D138" s="19">
        <f>'[1]Info'!AG54</f>
        <v>104</v>
      </c>
      <c r="E138" s="18">
        <f t="shared" si="33"/>
        <v>11677.705024008445</v>
      </c>
      <c r="F138" s="18">
        <f>'[1]Info'!AH54</f>
        <v>25</v>
      </c>
      <c r="G138" s="18">
        <f t="shared" si="34"/>
        <v>2121.720664602335</v>
      </c>
      <c r="H138" s="18">
        <f t="shared" si="35"/>
        <v>21053.203300236324</v>
      </c>
    </row>
    <row r="139" spans="1:8" s="16" customFormat="1" ht="11.25">
      <c r="A139" s="13" t="str">
        <f>'[1]Info'!B75</f>
        <v>Hondo</v>
      </c>
      <c r="B139" s="14">
        <f>'[1]Info'!C75</f>
        <v>38</v>
      </c>
      <c r="C139" s="14">
        <f t="shared" si="32"/>
        <v>19688.82494584076</v>
      </c>
      <c r="D139" s="20">
        <f>'[1]Info'!AG75</f>
        <v>134.5</v>
      </c>
      <c r="E139" s="14">
        <f t="shared" si="33"/>
        <v>15102.416593549382</v>
      </c>
      <c r="F139" s="14">
        <f>'[1]Info'!AH75</f>
        <v>74</v>
      </c>
      <c r="G139" s="14">
        <f t="shared" si="34"/>
        <v>6280.2931672229115</v>
      </c>
      <c r="H139" s="14">
        <f t="shared" si="35"/>
        <v>41071.53470661305</v>
      </c>
    </row>
    <row r="140" spans="1:8" s="16" customFormat="1" ht="11.25">
      <c r="A140" s="17" t="str">
        <f>'[1]Info'!B108</f>
        <v>Ruidoso</v>
      </c>
      <c r="B140" s="18">
        <f>'[1]Info'!C108</f>
        <v>427</v>
      </c>
      <c r="C140" s="18">
        <f t="shared" si="32"/>
        <v>221240.21715457906</v>
      </c>
      <c r="D140" s="19">
        <f>'[1]Info'!AG108</f>
        <v>2384.5</v>
      </c>
      <c r="E140" s="18">
        <f t="shared" si="33"/>
        <v>267745.07336296287</v>
      </c>
      <c r="F140" s="18">
        <f>'[1]Info'!AH108</f>
        <v>549</v>
      </c>
      <c r="G140" s="18">
        <f t="shared" si="34"/>
        <v>46592.98579466728</v>
      </c>
      <c r="H140" s="18">
        <f t="shared" si="35"/>
        <v>535578.2763122092</v>
      </c>
    </row>
    <row r="141" spans="1:8" s="16" customFormat="1" ht="11.25">
      <c r="A141" s="13" t="str">
        <f>'[1]Info'!B120</f>
        <v>Tularosa</v>
      </c>
      <c r="B141" s="14">
        <f>'[1]Info'!C120</f>
        <v>242</v>
      </c>
      <c r="C141" s="14">
        <f t="shared" si="32"/>
        <v>125386.72728667011</v>
      </c>
      <c r="D141" s="20">
        <f>'[1]Info'!AG120</f>
        <v>1064.5</v>
      </c>
      <c r="E141" s="14">
        <f t="shared" si="33"/>
        <v>119528.04805824028</v>
      </c>
      <c r="F141" s="14">
        <f>'[1]Info'!AH120</f>
        <v>587</v>
      </c>
      <c r="G141" s="14">
        <f t="shared" si="34"/>
        <v>49818.00120486283</v>
      </c>
      <c r="H141" s="14">
        <f t="shared" si="35"/>
        <v>294732.77654977323</v>
      </c>
    </row>
    <row r="142" spans="3:8" s="35" customFormat="1" ht="4.5" customHeight="1">
      <c r="C142" s="36"/>
      <c r="D142" s="37"/>
      <c r="E142" s="36"/>
      <c r="F142" s="36"/>
      <c r="G142" s="36"/>
      <c r="H142" s="36"/>
    </row>
    <row r="143" spans="1:8" s="35" customFormat="1" ht="11.25">
      <c r="A143" s="28" t="s">
        <v>11</v>
      </c>
      <c r="B143" s="29">
        <f>SUM(B135:B141)</f>
        <v>955</v>
      </c>
      <c r="C143" s="29">
        <f aca="true" t="shared" si="36" ref="C143:H143">SUM(C135:C141)</f>
        <v>494811.25850731385</v>
      </c>
      <c r="D143" s="30">
        <f>SUM(D135:D141)</f>
        <v>4968</v>
      </c>
      <c r="E143" s="29">
        <f t="shared" si="36"/>
        <v>557834.986146865</v>
      </c>
      <c r="F143" s="29">
        <f t="shared" si="36"/>
        <v>1483</v>
      </c>
      <c r="G143" s="29">
        <f t="shared" si="36"/>
        <v>125860.46982421052</v>
      </c>
      <c r="H143" s="29">
        <f t="shared" si="36"/>
        <v>1178506.7144783894</v>
      </c>
    </row>
    <row r="144" spans="3:8" s="35" customFormat="1" ht="4.5" customHeight="1">
      <c r="C144" s="36"/>
      <c r="D144" s="36"/>
      <c r="E144" s="36"/>
      <c r="F144" s="36"/>
      <c r="G144" s="36"/>
      <c r="H144" s="36"/>
    </row>
    <row r="145" spans="1:8" s="35" customFormat="1" ht="11.25">
      <c r="A145" s="39" t="s">
        <v>20</v>
      </c>
      <c r="B145" s="39"/>
      <c r="C145" s="36"/>
      <c r="D145" s="36"/>
      <c r="E145" s="36"/>
      <c r="F145" s="36"/>
      <c r="G145" s="36"/>
      <c r="H145" s="36"/>
    </row>
    <row r="146" spans="3:8" s="35" customFormat="1" ht="4.5" customHeight="1">
      <c r="C146" s="36"/>
      <c r="D146" s="37"/>
      <c r="E146" s="36"/>
      <c r="F146" s="36"/>
      <c r="G146" s="36"/>
      <c r="H146" s="36"/>
    </row>
    <row r="147" spans="1:8" s="16" customFormat="1" ht="11.25">
      <c r="A147" s="13" t="str">
        <f>'[1]Info'!B38</f>
        <v>Animas</v>
      </c>
      <c r="B147" s="14">
        <f>'[1]Info'!C38</f>
        <v>60</v>
      </c>
      <c r="C147" s="14">
        <f>$C$5*B147</f>
        <v>31087.61833553804</v>
      </c>
      <c r="D147" s="20">
        <f>'[1]Info'!AG38</f>
        <v>298</v>
      </c>
      <c r="E147" s="14">
        <f>$E$5*D147</f>
        <v>33461.11631879343</v>
      </c>
      <c r="F147" s="14">
        <f>'[1]Info'!AH38</f>
        <v>68</v>
      </c>
      <c r="G147" s="14">
        <f>$G$5*F147</f>
        <v>5771.080207718351</v>
      </c>
      <c r="H147" s="14">
        <f>G147+E147+C147</f>
        <v>70319.81486204983</v>
      </c>
    </row>
    <row r="148" spans="1:8" s="16" customFormat="1" ht="11.25">
      <c r="A148" s="17" t="str">
        <f>'[1]Info'!B73</f>
        <v>Hatch</v>
      </c>
      <c r="B148" s="18">
        <f>'[1]Info'!C73</f>
        <v>177</v>
      </c>
      <c r="C148" s="18">
        <f>$C$5*B148</f>
        <v>91708.47408983723</v>
      </c>
      <c r="D148" s="19">
        <f>'[1]Info'!AG73</f>
        <v>1541</v>
      </c>
      <c r="E148" s="18">
        <f>$E$5*D148</f>
        <v>173032.14848074052</v>
      </c>
      <c r="F148" s="18">
        <f>'[1]Info'!AH73</f>
        <v>709</v>
      </c>
      <c r="G148" s="18">
        <f>$G$5*F148</f>
        <v>60171.998048122216</v>
      </c>
      <c r="H148" s="18">
        <f>G148+E148+C148</f>
        <v>324912.62061869993</v>
      </c>
    </row>
    <row r="149" spans="1:8" s="16" customFormat="1" ht="11.25">
      <c r="A149" s="13" t="str">
        <f>'[1]Info'!B84</f>
        <v>Lordsburg</v>
      </c>
      <c r="B149" s="14">
        <f>'[1]Info'!C84</f>
        <v>219</v>
      </c>
      <c r="C149" s="14">
        <f>$C$5*B149</f>
        <v>113469.80692471386</v>
      </c>
      <c r="D149" s="20">
        <f>'[1]Info'!AG84</f>
        <v>714.5</v>
      </c>
      <c r="E149" s="14">
        <f>$E$5*D149</f>
        <v>80228.07922744263</v>
      </c>
      <c r="F149" s="14">
        <f>'[1]Info'!AH84</f>
        <v>296</v>
      </c>
      <c r="G149" s="14">
        <f>$G$5*F149</f>
        <v>25121.172668891646</v>
      </c>
      <c r="H149" s="14">
        <f>G149+E149+C149</f>
        <v>218819.05882104815</v>
      </c>
    </row>
    <row r="150" spans="1:8" s="32" customFormat="1" ht="11.25">
      <c r="A150" s="17" t="str">
        <f>'[1]Info'!B104</f>
        <v>Reserve</v>
      </c>
      <c r="B150" s="18">
        <f>'[1]Info'!C104</f>
        <v>47</v>
      </c>
      <c r="C150" s="18">
        <f>$C$5*B150</f>
        <v>24351.96769617147</v>
      </c>
      <c r="D150" s="19">
        <f>'[1]Info'!AG104</f>
        <v>211.5</v>
      </c>
      <c r="E150" s="18">
        <f>$E$5*D150</f>
        <v>23748.409736324866</v>
      </c>
      <c r="F150" s="18">
        <f>'[1]Info'!AH104</f>
        <v>91</v>
      </c>
      <c r="G150" s="18">
        <f>$G$5*F150</f>
        <v>7723.063219152499</v>
      </c>
      <c r="H150" s="18">
        <f>G150+E150+C150</f>
        <v>55823.44065164884</v>
      </c>
    </row>
    <row r="151" spans="1:8" s="16" customFormat="1" ht="11.25">
      <c r="A151" s="13" t="str">
        <f>'[1]Info'!B118</f>
        <v>Truth or Consequences</v>
      </c>
      <c r="B151" s="14">
        <f>'[1]Info'!C118</f>
        <v>336</v>
      </c>
      <c r="C151" s="14">
        <f>$C$5*B151</f>
        <v>174090.66267901304</v>
      </c>
      <c r="D151" s="20">
        <f>'[1]Info'!AG118</f>
        <v>1581.5</v>
      </c>
      <c r="E151" s="14">
        <f>$E$5*D151</f>
        <v>177579.71630258995</v>
      </c>
      <c r="F151" s="14">
        <f>'[1]Info'!AH118</f>
        <v>647</v>
      </c>
      <c r="G151" s="14">
        <f>$G$5*F151</f>
        <v>54910.13079990843</v>
      </c>
      <c r="H151" s="14">
        <f>G151+E151+C151</f>
        <v>406580.5097815114</v>
      </c>
    </row>
    <row r="152" spans="2:8" s="35" customFormat="1" ht="4.5" customHeight="1">
      <c r="B152" s="36"/>
      <c r="C152" s="36"/>
      <c r="D152" s="36"/>
      <c r="E152" s="36"/>
      <c r="F152" s="36"/>
      <c r="G152" s="36"/>
      <c r="H152" s="36"/>
    </row>
    <row r="153" spans="1:8" s="35" customFormat="1" ht="11.25">
      <c r="A153" s="28" t="s">
        <v>11</v>
      </c>
      <c r="B153" s="29">
        <f>SUM(B147:B151)</f>
        <v>839</v>
      </c>
      <c r="C153" s="29">
        <f aca="true" t="shared" si="37" ref="C153:H153">SUM(C147:C151)</f>
        <v>434708.5297252736</v>
      </c>
      <c r="D153" s="30">
        <f t="shared" si="37"/>
        <v>4346.5</v>
      </c>
      <c r="E153" s="29">
        <f t="shared" si="37"/>
        <v>488049.4700658914</v>
      </c>
      <c r="F153" s="29">
        <f t="shared" si="37"/>
        <v>1811</v>
      </c>
      <c r="G153" s="29">
        <f t="shared" si="37"/>
        <v>153697.44494379315</v>
      </c>
      <c r="H153" s="29">
        <f t="shared" si="37"/>
        <v>1076455.444734958</v>
      </c>
    </row>
    <row r="154" spans="2:8" s="35" customFormat="1" ht="11.25">
      <c r="B154" s="36"/>
      <c r="C154" s="36"/>
      <c r="D154" s="44"/>
      <c r="E154" s="45"/>
      <c r="F154" s="36"/>
      <c r="G154" s="36"/>
      <c r="H154" s="36"/>
    </row>
    <row r="155" spans="1:8" s="35" customFormat="1" ht="12" thickBot="1">
      <c r="A155" s="46" t="s">
        <v>21</v>
      </c>
      <c r="B155" s="47">
        <f>B153+B143+B131+B122+B113+B98+B81+B69+B56+B44</f>
        <v>52161</v>
      </c>
      <c r="C155" s="47">
        <f aca="true" t="shared" si="38" ref="C155:H155">C153+C143+C131+C122+C113+C98+C81+C69+C56+C44</f>
        <v>27026020.99999999</v>
      </c>
      <c r="D155" s="48">
        <f t="shared" si="38"/>
        <v>355479.10000000003</v>
      </c>
      <c r="E155" s="47">
        <f t="shared" si="38"/>
        <v>39915193.00000001</v>
      </c>
      <c r="F155" s="47">
        <f t="shared" si="38"/>
        <v>82997</v>
      </c>
      <c r="G155" s="47">
        <f t="shared" si="38"/>
        <v>7043858</v>
      </c>
      <c r="H155" s="47">
        <f t="shared" si="38"/>
        <v>73985072</v>
      </c>
    </row>
    <row r="156" spans="2:8" s="35" customFormat="1" ht="12" thickTop="1">
      <c r="B156" s="36"/>
      <c r="C156" s="45"/>
      <c r="D156" s="36"/>
      <c r="F156" s="36"/>
      <c r="G156" s="45"/>
      <c r="H156" s="36"/>
    </row>
    <row r="157" spans="1:8" s="35" customFormat="1" ht="11.25">
      <c r="A157" s="49" t="s">
        <v>22</v>
      </c>
      <c r="B157" s="50"/>
      <c r="C157" s="50">
        <f>C155-'[1]Info'!D5</f>
        <v>0</v>
      </c>
      <c r="D157" s="50"/>
      <c r="E157" s="50">
        <f>E155-'[1]Info'!D6</f>
        <v>0</v>
      </c>
      <c r="F157" s="50"/>
      <c r="G157" s="50">
        <f>G155-'[1]Info'!D7</f>
        <v>0</v>
      </c>
      <c r="H157" s="50">
        <f>H155-'[1]Info'!E4</f>
        <v>0</v>
      </c>
    </row>
    <row r="158" spans="2:8" s="35" customFormat="1" ht="11.25">
      <c r="B158" s="36"/>
      <c r="C158" s="45"/>
      <c r="D158" s="36"/>
      <c r="F158" s="36"/>
      <c r="G158" s="45"/>
      <c r="H158" s="36"/>
    </row>
    <row r="159" spans="2:8" s="35" customFormat="1" ht="11.25">
      <c r="B159" s="36"/>
      <c r="C159" s="45"/>
      <c r="D159" s="36"/>
      <c r="F159" s="36"/>
      <c r="G159" s="45"/>
      <c r="H159" s="36"/>
    </row>
    <row r="160" spans="2:8" s="35" customFormat="1" ht="11.25">
      <c r="B160" s="36"/>
      <c r="C160" s="45"/>
      <c r="D160" s="36"/>
      <c r="F160" s="36"/>
      <c r="G160" s="45"/>
      <c r="H160" s="36"/>
    </row>
    <row r="161" spans="2:8" s="35" customFormat="1" ht="11.25">
      <c r="B161" s="36"/>
      <c r="C161" s="45"/>
      <c r="D161" s="36"/>
      <c r="F161" s="36"/>
      <c r="G161" s="45"/>
      <c r="H161" s="36"/>
    </row>
    <row r="162" spans="2:8" s="35" customFormat="1" ht="11.25">
      <c r="B162" s="36"/>
      <c r="C162" s="45"/>
      <c r="D162" s="36"/>
      <c r="F162" s="36"/>
      <c r="G162" s="45"/>
      <c r="H162" s="36"/>
    </row>
    <row r="163" spans="2:8" s="35" customFormat="1" ht="11.25">
      <c r="B163" s="36"/>
      <c r="C163" s="45"/>
      <c r="D163" s="36"/>
      <c r="F163" s="36"/>
      <c r="G163" s="45"/>
      <c r="H163" s="36"/>
    </row>
    <row r="164" spans="2:8" s="35" customFormat="1" ht="11.25">
      <c r="B164" s="36"/>
      <c r="C164" s="45"/>
      <c r="D164" s="36"/>
      <c r="F164" s="36"/>
      <c r="G164" s="45"/>
      <c r="H164" s="36"/>
    </row>
    <row r="165" spans="2:8" s="35" customFormat="1" ht="11.25">
      <c r="B165" s="36"/>
      <c r="C165" s="45"/>
      <c r="D165" s="36"/>
      <c r="F165" s="36"/>
      <c r="G165" s="45"/>
      <c r="H165" s="36"/>
    </row>
    <row r="166" spans="2:8" s="35" customFormat="1" ht="11.25">
      <c r="B166" s="36"/>
      <c r="C166" s="45"/>
      <c r="D166" s="36"/>
      <c r="F166" s="36"/>
      <c r="G166" s="45"/>
      <c r="H166" s="36"/>
    </row>
    <row r="167" spans="2:8" s="35" customFormat="1" ht="11.25">
      <c r="B167" s="36"/>
      <c r="C167" s="45"/>
      <c r="D167" s="36"/>
      <c r="F167" s="36"/>
      <c r="G167" s="45"/>
      <c r="H167" s="36"/>
    </row>
    <row r="168" spans="2:8" s="35" customFormat="1" ht="11.25">
      <c r="B168" s="36"/>
      <c r="C168" s="45"/>
      <c r="D168" s="36"/>
      <c r="F168" s="36"/>
      <c r="G168" s="45"/>
      <c r="H168" s="36"/>
    </row>
    <row r="169" spans="2:8" s="35" customFormat="1" ht="11.25">
      <c r="B169" s="36"/>
      <c r="C169" s="45"/>
      <c r="D169" s="36"/>
      <c r="F169" s="36"/>
      <c r="G169" s="45"/>
      <c r="H169" s="36"/>
    </row>
    <row r="170" spans="2:8" s="35" customFormat="1" ht="11.25">
      <c r="B170" s="36"/>
      <c r="C170" s="45"/>
      <c r="D170" s="36"/>
      <c r="F170" s="36"/>
      <c r="G170" s="45"/>
      <c r="H170" s="36"/>
    </row>
    <row r="171" spans="2:8" s="35" customFormat="1" ht="11.25">
      <c r="B171" s="36"/>
      <c r="C171" s="45"/>
      <c r="D171" s="36"/>
      <c r="F171" s="36"/>
      <c r="G171" s="45"/>
      <c r="H171" s="36"/>
    </row>
    <row r="172" spans="2:8" s="35" customFormat="1" ht="11.25">
      <c r="B172" s="36"/>
      <c r="C172" s="45"/>
      <c r="D172" s="36"/>
      <c r="F172" s="36"/>
      <c r="G172" s="45"/>
      <c r="H172" s="36"/>
    </row>
    <row r="173" spans="2:8" s="35" customFormat="1" ht="11.25">
      <c r="B173" s="36"/>
      <c r="C173" s="45"/>
      <c r="D173" s="36"/>
      <c r="F173" s="36"/>
      <c r="G173" s="45"/>
      <c r="H173" s="36"/>
    </row>
    <row r="174" spans="2:8" s="35" customFormat="1" ht="11.25">
      <c r="B174" s="36"/>
      <c r="C174" s="45"/>
      <c r="D174" s="36"/>
      <c r="F174" s="36"/>
      <c r="G174" s="45"/>
      <c r="H174" s="36"/>
    </row>
    <row r="175" spans="2:8" s="35" customFormat="1" ht="11.25">
      <c r="B175" s="36"/>
      <c r="C175" s="45"/>
      <c r="D175" s="36"/>
      <c r="F175" s="36"/>
      <c r="G175" s="45"/>
      <c r="H175" s="36"/>
    </row>
    <row r="176" spans="2:8" s="35" customFormat="1" ht="11.25">
      <c r="B176" s="36"/>
      <c r="C176" s="45"/>
      <c r="D176" s="36"/>
      <c r="F176" s="36"/>
      <c r="G176" s="45"/>
      <c r="H176" s="36"/>
    </row>
    <row r="177" spans="2:8" s="35" customFormat="1" ht="11.25">
      <c r="B177" s="36"/>
      <c r="C177" s="45"/>
      <c r="D177" s="36"/>
      <c r="F177" s="36"/>
      <c r="G177" s="45"/>
      <c r="H177" s="36"/>
    </row>
    <row r="178" spans="2:8" s="35" customFormat="1" ht="11.25">
      <c r="B178" s="36"/>
      <c r="C178" s="45"/>
      <c r="D178" s="36"/>
      <c r="F178" s="36"/>
      <c r="G178" s="45"/>
      <c r="H178" s="36"/>
    </row>
    <row r="179" spans="2:8" s="35" customFormat="1" ht="11.25">
      <c r="B179" s="36"/>
      <c r="C179" s="45"/>
      <c r="D179" s="36"/>
      <c r="F179" s="36"/>
      <c r="G179" s="45"/>
      <c r="H179" s="36"/>
    </row>
    <row r="180" spans="2:8" s="35" customFormat="1" ht="11.25">
      <c r="B180" s="36"/>
      <c r="C180" s="45"/>
      <c r="D180" s="36"/>
      <c r="F180" s="36"/>
      <c r="G180" s="45"/>
      <c r="H180" s="36"/>
    </row>
    <row r="181" spans="2:8" s="35" customFormat="1" ht="11.25">
      <c r="B181" s="36"/>
      <c r="C181" s="45"/>
      <c r="D181" s="36"/>
      <c r="F181" s="36"/>
      <c r="G181" s="45"/>
      <c r="H181" s="36"/>
    </row>
    <row r="182" spans="2:8" s="35" customFormat="1" ht="11.25">
      <c r="B182" s="36"/>
      <c r="C182" s="45"/>
      <c r="D182" s="36"/>
      <c r="F182" s="36"/>
      <c r="G182" s="45"/>
      <c r="H182" s="36"/>
    </row>
    <row r="183" spans="2:8" s="35" customFormat="1" ht="11.25">
      <c r="B183" s="36"/>
      <c r="C183" s="45"/>
      <c r="D183" s="36"/>
      <c r="F183" s="36"/>
      <c r="G183" s="45"/>
      <c r="H183" s="36"/>
    </row>
    <row r="184" spans="2:8" s="35" customFormat="1" ht="11.25">
      <c r="B184" s="36"/>
      <c r="C184" s="45"/>
      <c r="D184" s="36"/>
      <c r="F184" s="36"/>
      <c r="G184" s="45"/>
      <c r="H184" s="36"/>
    </row>
    <row r="185" spans="2:8" s="35" customFormat="1" ht="11.25">
      <c r="B185" s="36"/>
      <c r="C185" s="45"/>
      <c r="D185" s="36"/>
      <c r="F185" s="36"/>
      <c r="G185" s="45"/>
      <c r="H185" s="36"/>
    </row>
    <row r="186" spans="2:8" s="35" customFormat="1" ht="11.25">
      <c r="B186" s="36"/>
      <c r="C186" s="45"/>
      <c r="D186" s="36"/>
      <c r="F186" s="36"/>
      <c r="G186" s="45"/>
      <c r="H186" s="36"/>
    </row>
    <row r="187" spans="2:8" s="35" customFormat="1" ht="11.25">
      <c r="B187" s="36"/>
      <c r="C187" s="45"/>
      <c r="D187" s="36"/>
      <c r="F187" s="36"/>
      <c r="G187" s="45"/>
      <c r="H187" s="36"/>
    </row>
    <row r="188" spans="2:8" s="35" customFormat="1" ht="11.25">
      <c r="B188" s="36"/>
      <c r="C188" s="45"/>
      <c r="D188" s="36"/>
      <c r="F188" s="36"/>
      <c r="G188" s="45"/>
      <c r="H188" s="36"/>
    </row>
    <row r="189" spans="2:8" s="35" customFormat="1" ht="11.25">
      <c r="B189" s="36"/>
      <c r="C189" s="45"/>
      <c r="D189" s="36"/>
      <c r="F189" s="36"/>
      <c r="G189" s="45"/>
      <c r="H189" s="36"/>
    </row>
    <row r="190" spans="2:8" s="35" customFormat="1" ht="11.25">
      <c r="B190" s="36"/>
      <c r="C190" s="45"/>
      <c r="D190" s="36"/>
      <c r="F190" s="36"/>
      <c r="G190" s="45"/>
      <c r="H190" s="36"/>
    </row>
    <row r="191" spans="2:8" s="35" customFormat="1" ht="11.25">
      <c r="B191" s="36"/>
      <c r="C191" s="45"/>
      <c r="D191" s="36"/>
      <c r="F191" s="36"/>
      <c r="G191" s="45"/>
      <c r="H191" s="36"/>
    </row>
    <row r="192" spans="2:8" s="35" customFormat="1" ht="11.25">
      <c r="B192" s="36"/>
      <c r="C192" s="45"/>
      <c r="D192" s="36"/>
      <c r="F192" s="36"/>
      <c r="G192" s="45"/>
      <c r="H192" s="36"/>
    </row>
    <row r="193" spans="2:8" s="35" customFormat="1" ht="11.25">
      <c r="B193" s="36"/>
      <c r="C193" s="45"/>
      <c r="D193" s="36"/>
      <c r="F193" s="36"/>
      <c r="G193" s="45"/>
      <c r="H193" s="36"/>
    </row>
    <row r="194" spans="2:8" s="35" customFormat="1" ht="11.25">
      <c r="B194" s="36"/>
      <c r="C194" s="45"/>
      <c r="D194" s="36"/>
      <c r="F194" s="36"/>
      <c r="G194" s="45"/>
      <c r="H194" s="36"/>
    </row>
    <row r="195" spans="2:8" s="35" customFormat="1" ht="11.25">
      <c r="B195" s="36"/>
      <c r="C195" s="45"/>
      <c r="D195" s="36"/>
      <c r="F195" s="36"/>
      <c r="G195" s="45"/>
      <c r="H195" s="36"/>
    </row>
    <row r="196" spans="2:8" s="35" customFormat="1" ht="11.25">
      <c r="B196" s="36"/>
      <c r="C196" s="45"/>
      <c r="D196" s="36"/>
      <c r="F196" s="36"/>
      <c r="G196" s="45"/>
      <c r="H196" s="36"/>
    </row>
    <row r="197" spans="2:8" s="35" customFormat="1" ht="11.25">
      <c r="B197" s="36"/>
      <c r="C197" s="45"/>
      <c r="D197" s="36"/>
      <c r="F197" s="36"/>
      <c r="G197" s="45"/>
      <c r="H197" s="36"/>
    </row>
    <row r="198" spans="2:8" s="35" customFormat="1" ht="11.25">
      <c r="B198" s="36"/>
      <c r="C198" s="45"/>
      <c r="D198" s="36"/>
      <c r="F198" s="36"/>
      <c r="G198" s="45"/>
      <c r="H198" s="36"/>
    </row>
    <row r="199" spans="2:8" s="35" customFormat="1" ht="11.25">
      <c r="B199" s="36"/>
      <c r="C199" s="45"/>
      <c r="D199" s="36"/>
      <c r="F199" s="36"/>
      <c r="G199" s="45"/>
      <c r="H199" s="36"/>
    </row>
    <row r="200" spans="2:8" s="35" customFormat="1" ht="11.25">
      <c r="B200" s="36"/>
      <c r="C200" s="45"/>
      <c r="D200" s="36"/>
      <c r="F200" s="36"/>
      <c r="G200" s="45"/>
      <c r="H200" s="36"/>
    </row>
    <row r="201" spans="2:8" s="35" customFormat="1" ht="11.25">
      <c r="B201" s="36"/>
      <c r="C201" s="45"/>
      <c r="D201" s="36"/>
      <c r="F201" s="36"/>
      <c r="G201" s="45"/>
      <c r="H201" s="36"/>
    </row>
    <row r="202" spans="2:8" s="35" customFormat="1" ht="11.25">
      <c r="B202" s="36"/>
      <c r="C202" s="45"/>
      <c r="D202" s="36"/>
      <c r="F202" s="36"/>
      <c r="G202" s="45"/>
      <c r="H202" s="36"/>
    </row>
    <row r="203" spans="2:8" s="35" customFormat="1" ht="11.25">
      <c r="B203" s="36"/>
      <c r="C203" s="45"/>
      <c r="D203" s="36"/>
      <c r="F203" s="36"/>
      <c r="G203" s="45"/>
      <c r="H203" s="36"/>
    </row>
    <row r="204" spans="2:8" s="35" customFormat="1" ht="11.25">
      <c r="B204" s="36"/>
      <c r="C204" s="45"/>
      <c r="D204" s="36"/>
      <c r="F204" s="36"/>
      <c r="G204" s="45"/>
      <c r="H204" s="36"/>
    </row>
    <row r="205" spans="2:8" s="35" customFormat="1" ht="11.25">
      <c r="B205" s="36"/>
      <c r="C205" s="45"/>
      <c r="D205" s="36"/>
      <c r="F205" s="36"/>
      <c r="G205" s="45"/>
      <c r="H205" s="36"/>
    </row>
    <row r="206" spans="2:8" s="35" customFormat="1" ht="11.25">
      <c r="B206" s="36"/>
      <c r="C206" s="45"/>
      <c r="D206" s="36"/>
      <c r="F206" s="36"/>
      <c r="G206" s="45"/>
      <c r="H206" s="36"/>
    </row>
    <row r="207" spans="2:8" s="35" customFormat="1" ht="11.25">
      <c r="B207" s="36"/>
      <c r="C207" s="45"/>
      <c r="D207" s="36"/>
      <c r="F207" s="36"/>
      <c r="G207" s="45"/>
      <c r="H207" s="36"/>
    </row>
    <row r="208" spans="2:8" s="35" customFormat="1" ht="11.25">
      <c r="B208" s="36"/>
      <c r="C208" s="45"/>
      <c r="D208" s="36"/>
      <c r="F208" s="36"/>
      <c r="G208" s="45"/>
      <c r="H208" s="36"/>
    </row>
    <row r="209" spans="2:8" s="35" customFormat="1" ht="11.25">
      <c r="B209" s="36"/>
      <c r="C209" s="45"/>
      <c r="D209" s="36"/>
      <c r="F209" s="36"/>
      <c r="G209" s="45"/>
      <c r="H209" s="36"/>
    </row>
    <row r="210" spans="2:8" s="35" customFormat="1" ht="11.25">
      <c r="B210" s="36"/>
      <c r="C210" s="45"/>
      <c r="D210" s="36"/>
      <c r="F210" s="36"/>
      <c r="G210" s="45"/>
      <c r="H210" s="36"/>
    </row>
    <row r="211" spans="2:8" s="35" customFormat="1" ht="11.25">
      <c r="B211" s="36"/>
      <c r="C211" s="45"/>
      <c r="D211" s="36"/>
      <c r="F211" s="36"/>
      <c r="G211" s="45"/>
      <c r="H211" s="36"/>
    </row>
    <row r="212" spans="2:8" s="35" customFormat="1" ht="11.25">
      <c r="B212" s="36"/>
      <c r="C212" s="45"/>
      <c r="D212" s="36"/>
      <c r="F212" s="36"/>
      <c r="G212" s="45"/>
      <c r="H212" s="36"/>
    </row>
    <row r="213" spans="2:8" s="35" customFormat="1" ht="11.25">
      <c r="B213" s="36"/>
      <c r="C213" s="45"/>
      <c r="D213" s="36"/>
      <c r="F213" s="36"/>
      <c r="G213" s="45"/>
      <c r="H213" s="36"/>
    </row>
    <row r="214" spans="2:8" s="35" customFormat="1" ht="11.25">
      <c r="B214" s="36"/>
      <c r="C214" s="45"/>
      <c r="D214" s="36"/>
      <c r="F214" s="36"/>
      <c r="G214" s="45"/>
      <c r="H214" s="36"/>
    </row>
    <row r="215" spans="2:8" s="35" customFormat="1" ht="11.25">
      <c r="B215" s="36"/>
      <c r="C215" s="45"/>
      <c r="D215" s="36"/>
      <c r="F215" s="36"/>
      <c r="G215" s="45"/>
      <c r="H215" s="36"/>
    </row>
    <row r="216" spans="2:8" s="35" customFormat="1" ht="11.25">
      <c r="B216" s="36"/>
      <c r="C216" s="45"/>
      <c r="D216" s="36"/>
      <c r="F216" s="36"/>
      <c r="G216" s="45"/>
      <c r="H216" s="36"/>
    </row>
    <row r="217" spans="2:8" s="35" customFormat="1" ht="11.25">
      <c r="B217" s="36"/>
      <c r="C217" s="45"/>
      <c r="D217" s="36"/>
      <c r="F217" s="36"/>
      <c r="G217" s="45"/>
      <c r="H217" s="36"/>
    </row>
    <row r="218" spans="2:8" s="35" customFormat="1" ht="11.25">
      <c r="B218" s="36"/>
      <c r="C218" s="45"/>
      <c r="D218" s="36"/>
      <c r="F218" s="36"/>
      <c r="G218" s="45"/>
      <c r="H218" s="36"/>
    </row>
    <row r="219" spans="2:8" s="35" customFormat="1" ht="11.25">
      <c r="B219" s="36"/>
      <c r="C219" s="45"/>
      <c r="D219" s="36"/>
      <c r="F219" s="36"/>
      <c r="G219" s="45"/>
      <c r="H219" s="36"/>
    </row>
    <row r="220" spans="2:8" s="35" customFormat="1" ht="11.25">
      <c r="B220" s="36"/>
      <c r="C220" s="45"/>
      <c r="D220" s="36"/>
      <c r="F220" s="36"/>
      <c r="G220" s="45"/>
      <c r="H220" s="36"/>
    </row>
    <row r="221" spans="2:8" s="35" customFormat="1" ht="11.25">
      <c r="B221" s="36"/>
      <c r="C221" s="45"/>
      <c r="D221" s="36"/>
      <c r="F221" s="36"/>
      <c r="G221" s="45"/>
      <c r="H221" s="36"/>
    </row>
    <row r="222" spans="2:8" s="35" customFormat="1" ht="11.25">
      <c r="B222" s="36"/>
      <c r="C222" s="45"/>
      <c r="D222" s="36"/>
      <c r="F222" s="36"/>
      <c r="G222" s="45"/>
      <c r="H222" s="36"/>
    </row>
    <row r="223" spans="2:8" s="35" customFormat="1" ht="11.25">
      <c r="B223" s="36"/>
      <c r="C223" s="45"/>
      <c r="D223" s="36"/>
      <c r="F223" s="36"/>
      <c r="G223" s="45"/>
      <c r="H223" s="36"/>
    </row>
    <row r="224" spans="2:8" s="35" customFormat="1" ht="11.25">
      <c r="B224" s="36"/>
      <c r="C224" s="45"/>
      <c r="D224" s="36"/>
      <c r="F224" s="36"/>
      <c r="G224" s="45"/>
      <c r="H224" s="36"/>
    </row>
    <row r="225" spans="2:8" s="35" customFormat="1" ht="11.25">
      <c r="B225" s="36"/>
      <c r="C225" s="45"/>
      <c r="D225" s="36"/>
      <c r="F225" s="36"/>
      <c r="G225" s="45"/>
      <c r="H225" s="36"/>
    </row>
    <row r="226" spans="2:8" s="35" customFormat="1" ht="11.25">
      <c r="B226" s="36"/>
      <c r="C226" s="45"/>
      <c r="D226" s="36"/>
      <c r="F226" s="36"/>
      <c r="G226" s="45"/>
      <c r="H226" s="36"/>
    </row>
    <row r="227" spans="2:8" s="35" customFormat="1" ht="11.25">
      <c r="B227" s="36"/>
      <c r="C227" s="45"/>
      <c r="D227" s="36"/>
      <c r="F227" s="36"/>
      <c r="G227" s="45"/>
      <c r="H227" s="36"/>
    </row>
    <row r="228" spans="2:8" s="35" customFormat="1" ht="11.25">
      <c r="B228" s="36"/>
      <c r="C228" s="45"/>
      <c r="D228" s="36"/>
      <c r="F228" s="36"/>
      <c r="G228" s="45"/>
      <c r="H228" s="36"/>
    </row>
    <row r="229" spans="2:8" s="35" customFormat="1" ht="11.25">
      <c r="B229" s="36"/>
      <c r="C229" s="45"/>
      <c r="D229" s="36"/>
      <c r="F229" s="36"/>
      <c r="G229" s="45"/>
      <c r="H229" s="36"/>
    </row>
    <row r="230" spans="2:8" s="35" customFormat="1" ht="11.25">
      <c r="B230" s="36"/>
      <c r="C230" s="45"/>
      <c r="D230" s="36"/>
      <c r="F230" s="36"/>
      <c r="G230" s="45"/>
      <c r="H230" s="36"/>
    </row>
    <row r="231" spans="2:8" s="35" customFormat="1" ht="11.25">
      <c r="B231" s="36"/>
      <c r="C231" s="45"/>
      <c r="D231" s="36"/>
      <c r="F231" s="36"/>
      <c r="G231" s="45"/>
      <c r="H231" s="36"/>
    </row>
    <row r="232" spans="2:8" s="35" customFormat="1" ht="11.25">
      <c r="B232" s="36"/>
      <c r="C232" s="45"/>
      <c r="D232" s="36"/>
      <c r="F232" s="36"/>
      <c r="G232" s="45"/>
      <c r="H232" s="36"/>
    </row>
    <row r="233" spans="2:8" s="35" customFormat="1" ht="11.25">
      <c r="B233" s="36"/>
      <c r="C233" s="45"/>
      <c r="D233" s="36"/>
      <c r="F233" s="36"/>
      <c r="G233" s="45"/>
      <c r="H233" s="36"/>
    </row>
    <row r="234" spans="2:8" s="35" customFormat="1" ht="11.25">
      <c r="B234" s="36"/>
      <c r="C234" s="45"/>
      <c r="D234" s="36"/>
      <c r="F234" s="36"/>
      <c r="G234" s="45"/>
      <c r="H234" s="36"/>
    </row>
    <row r="235" spans="2:8" s="35" customFormat="1" ht="11.25">
      <c r="B235" s="36"/>
      <c r="C235" s="45"/>
      <c r="D235" s="36"/>
      <c r="F235" s="36"/>
      <c r="G235" s="45"/>
      <c r="H235" s="36"/>
    </row>
    <row r="236" spans="2:8" s="35" customFormat="1" ht="11.25">
      <c r="B236" s="36"/>
      <c r="C236" s="45"/>
      <c r="D236" s="36"/>
      <c r="F236" s="36"/>
      <c r="G236" s="45"/>
      <c r="H236" s="36"/>
    </row>
    <row r="237" spans="2:8" s="35" customFormat="1" ht="11.25">
      <c r="B237" s="36"/>
      <c r="C237" s="45"/>
      <c r="D237" s="36"/>
      <c r="F237" s="36"/>
      <c r="G237" s="45"/>
      <c r="H237" s="36"/>
    </row>
    <row r="238" spans="2:8" s="35" customFormat="1" ht="11.25">
      <c r="B238" s="36"/>
      <c r="C238" s="45"/>
      <c r="D238" s="36"/>
      <c r="F238" s="36"/>
      <c r="G238" s="45"/>
      <c r="H238" s="36"/>
    </row>
    <row r="239" spans="2:8" s="35" customFormat="1" ht="11.25">
      <c r="B239" s="36"/>
      <c r="C239" s="45"/>
      <c r="D239" s="36"/>
      <c r="F239" s="36"/>
      <c r="G239" s="45"/>
      <c r="H239" s="36"/>
    </row>
    <row r="240" spans="2:8" s="35" customFormat="1" ht="11.25">
      <c r="B240" s="36"/>
      <c r="C240" s="45"/>
      <c r="D240" s="36"/>
      <c r="F240" s="36"/>
      <c r="G240" s="45"/>
      <c r="H240" s="36"/>
    </row>
    <row r="241" spans="2:8" s="35" customFormat="1" ht="11.25">
      <c r="B241" s="36"/>
      <c r="C241" s="45"/>
      <c r="D241" s="36"/>
      <c r="F241" s="36"/>
      <c r="G241" s="45"/>
      <c r="H241" s="36"/>
    </row>
    <row r="242" spans="2:8" s="35" customFormat="1" ht="11.25">
      <c r="B242" s="36"/>
      <c r="C242" s="45"/>
      <c r="D242" s="36"/>
      <c r="F242" s="36"/>
      <c r="G242" s="45"/>
      <c r="H242" s="36"/>
    </row>
    <row r="243" spans="2:8" s="35" customFormat="1" ht="11.25">
      <c r="B243" s="36"/>
      <c r="C243" s="45"/>
      <c r="D243" s="36"/>
      <c r="F243" s="36"/>
      <c r="G243" s="45"/>
      <c r="H243" s="36"/>
    </row>
    <row r="244" spans="2:8" s="35" customFormat="1" ht="11.25">
      <c r="B244" s="36"/>
      <c r="C244" s="45"/>
      <c r="D244" s="36"/>
      <c r="F244" s="36"/>
      <c r="G244" s="45"/>
      <c r="H244" s="36"/>
    </row>
    <row r="245" spans="2:8" s="35" customFormat="1" ht="11.25">
      <c r="B245" s="36"/>
      <c r="C245" s="45"/>
      <c r="D245" s="36"/>
      <c r="F245" s="36"/>
      <c r="G245" s="45"/>
      <c r="H245" s="36"/>
    </row>
    <row r="246" spans="2:8" s="35" customFormat="1" ht="11.25">
      <c r="B246" s="36"/>
      <c r="C246" s="45"/>
      <c r="D246" s="36"/>
      <c r="F246" s="36"/>
      <c r="G246" s="45"/>
      <c r="H246" s="36"/>
    </row>
    <row r="247" spans="2:8" s="35" customFormat="1" ht="11.25">
      <c r="B247" s="36"/>
      <c r="C247" s="45"/>
      <c r="D247" s="36"/>
      <c r="F247" s="36"/>
      <c r="G247" s="45"/>
      <c r="H247" s="36"/>
    </row>
    <row r="248" spans="2:8" s="35" customFormat="1" ht="11.25">
      <c r="B248" s="36"/>
      <c r="C248" s="45"/>
      <c r="D248" s="36"/>
      <c r="F248" s="36"/>
      <c r="G248" s="45"/>
      <c r="H248" s="36"/>
    </row>
    <row r="249" spans="2:8" s="35" customFormat="1" ht="11.25">
      <c r="B249" s="36"/>
      <c r="C249" s="45"/>
      <c r="D249" s="36"/>
      <c r="F249" s="36"/>
      <c r="G249" s="45"/>
      <c r="H249" s="36"/>
    </row>
    <row r="250" spans="2:8" s="35" customFormat="1" ht="11.25">
      <c r="B250" s="36"/>
      <c r="C250" s="45"/>
      <c r="D250" s="36"/>
      <c r="F250" s="36"/>
      <c r="G250" s="45"/>
      <c r="H250" s="36"/>
    </row>
    <row r="251" spans="2:8" s="35" customFormat="1" ht="11.25">
      <c r="B251" s="36"/>
      <c r="C251" s="45"/>
      <c r="D251" s="36"/>
      <c r="F251" s="36"/>
      <c r="G251" s="45"/>
      <c r="H251" s="36"/>
    </row>
    <row r="252" spans="2:8" s="35" customFormat="1" ht="11.25">
      <c r="B252" s="36"/>
      <c r="C252" s="45"/>
      <c r="D252" s="36"/>
      <c r="F252" s="36"/>
      <c r="G252" s="45"/>
      <c r="H252" s="36"/>
    </row>
    <row r="253" spans="2:8" s="35" customFormat="1" ht="11.25">
      <c r="B253" s="36"/>
      <c r="C253" s="45"/>
      <c r="D253" s="36"/>
      <c r="F253" s="36"/>
      <c r="G253" s="45"/>
      <c r="H253" s="36"/>
    </row>
    <row r="254" spans="2:8" s="35" customFormat="1" ht="11.25">
      <c r="B254" s="36"/>
      <c r="C254" s="45"/>
      <c r="D254" s="36"/>
      <c r="F254" s="36"/>
      <c r="G254" s="45"/>
      <c r="H254" s="36"/>
    </row>
    <row r="255" spans="2:8" s="35" customFormat="1" ht="11.25">
      <c r="B255" s="36"/>
      <c r="C255" s="45"/>
      <c r="D255" s="36"/>
      <c r="F255" s="36"/>
      <c r="G255" s="45"/>
      <c r="H255" s="36"/>
    </row>
    <row r="256" spans="2:8" s="35" customFormat="1" ht="11.25">
      <c r="B256" s="36"/>
      <c r="C256" s="45"/>
      <c r="D256" s="36"/>
      <c r="F256" s="36"/>
      <c r="G256" s="45"/>
      <c r="H256" s="36"/>
    </row>
    <row r="257" spans="2:8" s="35" customFormat="1" ht="11.25">
      <c r="B257" s="36"/>
      <c r="C257" s="45"/>
      <c r="D257" s="36"/>
      <c r="F257" s="36"/>
      <c r="G257" s="45"/>
      <c r="H257" s="36"/>
    </row>
    <row r="258" spans="2:8" s="35" customFormat="1" ht="11.25">
      <c r="B258" s="36"/>
      <c r="C258" s="45"/>
      <c r="D258" s="36"/>
      <c r="F258" s="36"/>
      <c r="G258" s="45"/>
      <c r="H258" s="36"/>
    </row>
    <row r="259" spans="2:8" s="35" customFormat="1" ht="11.25">
      <c r="B259" s="36"/>
      <c r="C259" s="45"/>
      <c r="D259" s="36"/>
      <c r="F259" s="36"/>
      <c r="G259" s="45"/>
      <c r="H259" s="36"/>
    </row>
    <row r="260" spans="2:8" s="35" customFormat="1" ht="11.25">
      <c r="B260" s="36"/>
      <c r="C260" s="45"/>
      <c r="D260" s="36"/>
      <c r="F260" s="36"/>
      <c r="G260" s="45"/>
      <c r="H260" s="36"/>
    </row>
    <row r="261" spans="2:8" s="35" customFormat="1" ht="11.25">
      <c r="B261" s="36"/>
      <c r="C261" s="45"/>
      <c r="D261" s="36"/>
      <c r="F261" s="36"/>
      <c r="G261" s="45"/>
      <c r="H261" s="36"/>
    </row>
    <row r="262" spans="2:8" s="35" customFormat="1" ht="11.25">
      <c r="B262" s="36"/>
      <c r="C262" s="45"/>
      <c r="D262" s="36"/>
      <c r="F262" s="36"/>
      <c r="G262" s="45"/>
      <c r="H262" s="36"/>
    </row>
    <row r="263" spans="2:8" s="35" customFormat="1" ht="11.25">
      <c r="B263" s="36"/>
      <c r="C263" s="45"/>
      <c r="D263" s="36"/>
      <c r="F263" s="36"/>
      <c r="G263" s="45"/>
      <c r="H263" s="36"/>
    </row>
    <row r="264" spans="2:8" s="35" customFormat="1" ht="11.25">
      <c r="B264" s="36"/>
      <c r="C264" s="45"/>
      <c r="D264" s="36"/>
      <c r="F264" s="36"/>
      <c r="G264" s="45"/>
      <c r="H264" s="36"/>
    </row>
    <row r="265" spans="2:8" s="35" customFormat="1" ht="11.25">
      <c r="B265" s="36"/>
      <c r="C265" s="45"/>
      <c r="D265" s="36"/>
      <c r="F265" s="36"/>
      <c r="G265" s="45"/>
      <c r="H265" s="36"/>
    </row>
    <row r="266" spans="2:8" s="35" customFormat="1" ht="11.25">
      <c r="B266" s="36"/>
      <c r="C266" s="45"/>
      <c r="D266" s="36"/>
      <c r="F266" s="36"/>
      <c r="G266" s="45"/>
      <c r="H266" s="36"/>
    </row>
    <row r="267" spans="2:8" s="35" customFormat="1" ht="11.25">
      <c r="B267" s="36"/>
      <c r="C267" s="45"/>
      <c r="D267" s="36"/>
      <c r="F267" s="36"/>
      <c r="G267" s="45"/>
      <c r="H267" s="36"/>
    </row>
    <row r="268" spans="2:8" s="35" customFormat="1" ht="11.25">
      <c r="B268" s="36"/>
      <c r="C268" s="45"/>
      <c r="D268" s="36"/>
      <c r="F268" s="36"/>
      <c r="G268" s="45"/>
      <c r="H268" s="36"/>
    </row>
    <row r="269" spans="2:8" s="35" customFormat="1" ht="11.25">
      <c r="B269" s="36"/>
      <c r="C269" s="45"/>
      <c r="D269" s="36"/>
      <c r="F269" s="36"/>
      <c r="G269" s="45"/>
      <c r="H269" s="36"/>
    </row>
    <row r="270" spans="2:8" s="35" customFormat="1" ht="11.25">
      <c r="B270" s="36"/>
      <c r="C270" s="45"/>
      <c r="D270" s="36"/>
      <c r="F270" s="36"/>
      <c r="G270" s="45"/>
      <c r="H270" s="36"/>
    </row>
    <row r="271" spans="2:8" s="35" customFormat="1" ht="11.25">
      <c r="B271" s="36"/>
      <c r="C271" s="45"/>
      <c r="D271" s="36"/>
      <c r="F271" s="36"/>
      <c r="G271" s="45"/>
      <c r="H271" s="36"/>
    </row>
    <row r="272" spans="2:8" s="35" customFormat="1" ht="11.25">
      <c r="B272" s="36"/>
      <c r="C272" s="45"/>
      <c r="D272" s="36"/>
      <c r="F272" s="36"/>
      <c r="G272" s="45"/>
      <c r="H272" s="36"/>
    </row>
    <row r="273" spans="2:8" s="35" customFormat="1" ht="11.25">
      <c r="B273" s="36"/>
      <c r="C273" s="45"/>
      <c r="D273" s="36"/>
      <c r="F273" s="36"/>
      <c r="G273" s="45"/>
      <c r="H273" s="36"/>
    </row>
    <row r="274" spans="2:8" s="35" customFormat="1" ht="11.25">
      <c r="B274" s="36"/>
      <c r="C274" s="45"/>
      <c r="D274" s="36"/>
      <c r="F274" s="36"/>
      <c r="G274" s="45"/>
      <c r="H274" s="36"/>
    </row>
    <row r="275" spans="2:8" s="35" customFormat="1" ht="11.25">
      <c r="B275" s="36"/>
      <c r="C275" s="45"/>
      <c r="D275" s="36"/>
      <c r="F275" s="36"/>
      <c r="G275" s="45"/>
      <c r="H275" s="36"/>
    </row>
    <row r="276" spans="2:8" s="35" customFormat="1" ht="11.25">
      <c r="B276" s="36"/>
      <c r="C276" s="45"/>
      <c r="D276" s="36"/>
      <c r="F276" s="36"/>
      <c r="G276" s="45"/>
      <c r="H276" s="36"/>
    </row>
    <row r="277" spans="2:8" s="35" customFormat="1" ht="11.25">
      <c r="B277" s="36"/>
      <c r="C277" s="45"/>
      <c r="D277" s="36"/>
      <c r="F277" s="36"/>
      <c r="G277" s="45"/>
      <c r="H277" s="36"/>
    </row>
    <row r="278" spans="2:8" s="35" customFormat="1" ht="11.25">
      <c r="B278" s="36"/>
      <c r="C278" s="45"/>
      <c r="D278" s="36"/>
      <c r="F278" s="36"/>
      <c r="G278" s="45"/>
      <c r="H278" s="36"/>
    </row>
    <row r="279" spans="2:8" s="35" customFormat="1" ht="11.25">
      <c r="B279" s="36"/>
      <c r="C279" s="45"/>
      <c r="D279" s="36"/>
      <c r="F279" s="36"/>
      <c r="G279" s="45"/>
      <c r="H279" s="36"/>
    </row>
    <row r="280" spans="2:8" s="35" customFormat="1" ht="11.25">
      <c r="B280" s="36"/>
      <c r="C280" s="45"/>
      <c r="D280" s="36"/>
      <c r="F280" s="36"/>
      <c r="G280" s="45"/>
      <c r="H280" s="36"/>
    </row>
    <row r="281" spans="2:8" s="35" customFormat="1" ht="11.25">
      <c r="B281" s="36"/>
      <c r="C281" s="45"/>
      <c r="D281" s="36"/>
      <c r="F281" s="36"/>
      <c r="G281" s="45"/>
      <c r="H281" s="36"/>
    </row>
    <row r="282" spans="2:8" s="35" customFormat="1" ht="11.25">
      <c r="B282" s="36"/>
      <c r="C282" s="45"/>
      <c r="D282" s="36"/>
      <c r="F282" s="36"/>
      <c r="G282" s="45"/>
      <c r="H282" s="36"/>
    </row>
    <row r="283" spans="2:8" s="35" customFormat="1" ht="11.25">
      <c r="B283" s="36"/>
      <c r="C283" s="45"/>
      <c r="D283" s="36"/>
      <c r="F283" s="36"/>
      <c r="G283" s="45"/>
      <c r="H283" s="36"/>
    </row>
    <row r="284" spans="2:8" s="35" customFormat="1" ht="11.25">
      <c r="B284" s="36"/>
      <c r="C284" s="45"/>
      <c r="D284" s="36"/>
      <c r="F284" s="36"/>
      <c r="G284" s="45"/>
      <c r="H284" s="36"/>
    </row>
    <row r="285" spans="2:8" s="35" customFormat="1" ht="11.25">
      <c r="B285" s="36"/>
      <c r="C285" s="45"/>
      <c r="D285" s="36"/>
      <c r="F285" s="36"/>
      <c r="G285" s="45"/>
      <c r="H285" s="36"/>
    </row>
    <row r="286" spans="2:8" s="35" customFormat="1" ht="11.25">
      <c r="B286" s="36"/>
      <c r="C286" s="45"/>
      <c r="D286" s="36"/>
      <c r="F286" s="36"/>
      <c r="G286" s="45"/>
      <c r="H286" s="36"/>
    </row>
    <row r="287" spans="2:8" s="35" customFormat="1" ht="11.25">
      <c r="B287" s="36"/>
      <c r="C287" s="45"/>
      <c r="D287" s="36"/>
      <c r="F287" s="36"/>
      <c r="G287" s="45"/>
      <c r="H287" s="36"/>
    </row>
    <row r="288" spans="2:8" s="35" customFormat="1" ht="11.25">
      <c r="B288" s="36"/>
      <c r="C288" s="45"/>
      <c r="D288" s="36"/>
      <c r="F288" s="36"/>
      <c r="G288" s="45"/>
      <c r="H288" s="36"/>
    </row>
    <row r="289" spans="2:8" s="35" customFormat="1" ht="11.25">
      <c r="B289" s="36"/>
      <c r="C289" s="45"/>
      <c r="D289" s="36"/>
      <c r="F289" s="36"/>
      <c r="G289" s="45"/>
      <c r="H289" s="36"/>
    </row>
    <row r="290" spans="2:8" s="35" customFormat="1" ht="11.25">
      <c r="B290" s="36"/>
      <c r="C290" s="45"/>
      <c r="D290" s="36"/>
      <c r="F290" s="36"/>
      <c r="G290" s="45"/>
      <c r="H290" s="36"/>
    </row>
    <row r="291" spans="2:8" s="35" customFormat="1" ht="11.25">
      <c r="B291" s="36"/>
      <c r="C291" s="45"/>
      <c r="D291" s="36"/>
      <c r="F291" s="36"/>
      <c r="G291" s="45"/>
      <c r="H291" s="36"/>
    </row>
    <row r="292" spans="2:8" s="35" customFormat="1" ht="11.25">
      <c r="B292" s="36"/>
      <c r="C292" s="45"/>
      <c r="D292" s="36"/>
      <c r="F292" s="36"/>
      <c r="G292" s="45"/>
      <c r="H292" s="36"/>
    </row>
    <row r="293" spans="2:8" s="35" customFormat="1" ht="11.25">
      <c r="B293" s="36"/>
      <c r="C293" s="45"/>
      <c r="D293" s="36"/>
      <c r="F293" s="36"/>
      <c r="G293" s="45"/>
      <c r="H293" s="36"/>
    </row>
    <row r="294" spans="2:8" s="35" customFormat="1" ht="11.25">
      <c r="B294" s="36"/>
      <c r="C294" s="45"/>
      <c r="D294" s="36"/>
      <c r="F294" s="36"/>
      <c r="G294" s="45"/>
      <c r="H294" s="36"/>
    </row>
    <row r="295" spans="2:8" s="35" customFormat="1" ht="11.25">
      <c r="B295" s="36"/>
      <c r="C295" s="45"/>
      <c r="D295" s="36"/>
      <c r="F295" s="36"/>
      <c r="G295" s="45"/>
      <c r="H295" s="36"/>
    </row>
    <row r="296" spans="2:8" s="35" customFormat="1" ht="11.25">
      <c r="B296" s="36"/>
      <c r="C296" s="45"/>
      <c r="D296" s="36"/>
      <c r="F296" s="36"/>
      <c r="G296" s="45"/>
      <c r="H296" s="36"/>
    </row>
    <row r="297" spans="2:8" s="35" customFormat="1" ht="11.25">
      <c r="B297" s="36"/>
      <c r="C297" s="45"/>
      <c r="D297" s="36"/>
      <c r="F297" s="36"/>
      <c r="G297" s="45"/>
      <c r="H297" s="36"/>
    </row>
    <row r="298" spans="2:8" s="35" customFormat="1" ht="11.25">
      <c r="B298" s="36"/>
      <c r="C298" s="45"/>
      <c r="D298" s="36"/>
      <c r="F298" s="36"/>
      <c r="G298" s="45"/>
      <c r="H298" s="36"/>
    </row>
    <row r="299" spans="2:8" s="35" customFormat="1" ht="11.25">
      <c r="B299" s="36"/>
      <c r="C299" s="45"/>
      <c r="D299" s="36"/>
      <c r="F299" s="36"/>
      <c r="G299" s="45"/>
      <c r="H299" s="36"/>
    </row>
    <row r="300" spans="2:8" s="35" customFormat="1" ht="11.25">
      <c r="B300" s="36"/>
      <c r="C300" s="45"/>
      <c r="D300" s="36"/>
      <c r="F300" s="36"/>
      <c r="G300" s="45"/>
      <c r="H300" s="36"/>
    </row>
    <row r="301" spans="2:8" s="35" customFormat="1" ht="11.25">
      <c r="B301" s="36"/>
      <c r="C301" s="45"/>
      <c r="D301" s="36"/>
      <c r="F301" s="36"/>
      <c r="G301" s="45"/>
      <c r="H301" s="36"/>
    </row>
    <row r="302" spans="2:8" s="35" customFormat="1" ht="11.25">
      <c r="B302" s="36"/>
      <c r="C302" s="45"/>
      <c r="D302" s="36"/>
      <c r="F302" s="36"/>
      <c r="G302" s="45"/>
      <c r="H302" s="36"/>
    </row>
    <row r="303" spans="2:8" s="35" customFormat="1" ht="11.25">
      <c r="B303" s="36"/>
      <c r="C303" s="45"/>
      <c r="D303" s="36"/>
      <c r="F303" s="36"/>
      <c r="G303" s="45"/>
      <c r="H303" s="36"/>
    </row>
    <row r="304" spans="2:8" s="35" customFormat="1" ht="11.25">
      <c r="B304" s="36"/>
      <c r="C304" s="45"/>
      <c r="D304" s="36"/>
      <c r="F304" s="36"/>
      <c r="G304" s="45"/>
      <c r="H304" s="36"/>
    </row>
    <row r="305" spans="2:8" s="35" customFormat="1" ht="11.25">
      <c r="B305" s="36"/>
      <c r="C305" s="45"/>
      <c r="D305" s="36"/>
      <c r="F305" s="36"/>
      <c r="G305" s="45"/>
      <c r="H305" s="36"/>
    </row>
    <row r="306" spans="2:8" s="35" customFormat="1" ht="11.25">
      <c r="B306" s="36"/>
      <c r="C306" s="45"/>
      <c r="D306" s="36"/>
      <c r="F306" s="36"/>
      <c r="G306" s="45"/>
      <c r="H306" s="36"/>
    </row>
    <row r="307" spans="2:8" s="35" customFormat="1" ht="11.25">
      <c r="B307" s="36"/>
      <c r="C307" s="45"/>
      <c r="D307" s="36"/>
      <c r="F307" s="36"/>
      <c r="G307" s="45"/>
      <c r="H307" s="36"/>
    </row>
    <row r="308" spans="2:8" s="35" customFormat="1" ht="11.25">
      <c r="B308" s="36"/>
      <c r="C308" s="45"/>
      <c r="D308" s="36"/>
      <c r="F308" s="36"/>
      <c r="G308" s="45"/>
      <c r="H308" s="36"/>
    </row>
    <row r="309" spans="2:8" s="35" customFormat="1" ht="11.25">
      <c r="B309" s="36"/>
      <c r="C309" s="45"/>
      <c r="D309" s="36"/>
      <c r="F309" s="36"/>
      <c r="G309" s="45"/>
      <c r="H309" s="36"/>
    </row>
    <row r="310" spans="2:8" s="35" customFormat="1" ht="11.25">
      <c r="B310" s="36"/>
      <c r="C310" s="45"/>
      <c r="D310" s="36"/>
      <c r="F310" s="36"/>
      <c r="G310" s="45"/>
      <c r="H310" s="36"/>
    </row>
    <row r="311" spans="2:8" s="35" customFormat="1" ht="11.25">
      <c r="B311" s="36"/>
      <c r="C311" s="45"/>
      <c r="D311" s="36"/>
      <c r="F311" s="36"/>
      <c r="G311" s="45"/>
      <c r="H311" s="36"/>
    </row>
    <row r="312" spans="2:8" s="35" customFormat="1" ht="11.25">
      <c r="B312" s="36"/>
      <c r="C312" s="45"/>
      <c r="D312" s="36"/>
      <c r="F312" s="36"/>
      <c r="G312" s="45"/>
      <c r="H312" s="36"/>
    </row>
    <row r="313" spans="2:8" s="35" customFormat="1" ht="11.25">
      <c r="B313" s="36"/>
      <c r="C313" s="45"/>
      <c r="D313" s="36"/>
      <c r="F313" s="36"/>
      <c r="G313" s="45"/>
      <c r="H313" s="36"/>
    </row>
    <row r="314" spans="2:8" s="35" customFormat="1" ht="11.25">
      <c r="B314" s="36"/>
      <c r="C314" s="45"/>
      <c r="D314" s="36"/>
      <c r="F314" s="36"/>
      <c r="G314" s="45"/>
      <c r="H314" s="36"/>
    </row>
    <row r="315" spans="2:8" s="35" customFormat="1" ht="11.25">
      <c r="B315" s="36"/>
      <c r="C315" s="45"/>
      <c r="D315" s="36"/>
      <c r="F315" s="36"/>
      <c r="G315" s="45"/>
      <c r="H315" s="36"/>
    </row>
    <row r="316" spans="2:8" s="35" customFormat="1" ht="11.25">
      <c r="B316" s="36"/>
      <c r="C316" s="45"/>
      <c r="D316" s="36"/>
      <c r="F316" s="36"/>
      <c r="G316" s="45"/>
      <c r="H316" s="36"/>
    </row>
    <row r="317" spans="2:8" s="35" customFormat="1" ht="11.25">
      <c r="B317" s="36"/>
      <c r="C317" s="45"/>
      <c r="D317" s="36"/>
      <c r="F317" s="36"/>
      <c r="G317" s="45"/>
      <c r="H317" s="36"/>
    </row>
    <row r="318" spans="2:8" s="35" customFormat="1" ht="11.25">
      <c r="B318" s="36"/>
      <c r="C318" s="45"/>
      <c r="D318" s="36"/>
      <c r="F318" s="36"/>
      <c r="G318" s="45"/>
      <c r="H318" s="36"/>
    </row>
    <row r="319" spans="2:8" s="35" customFormat="1" ht="11.25">
      <c r="B319" s="36"/>
      <c r="C319" s="45"/>
      <c r="D319" s="36"/>
      <c r="F319" s="36"/>
      <c r="G319" s="45"/>
      <c r="H319" s="36"/>
    </row>
    <row r="320" spans="2:8" s="35" customFormat="1" ht="11.25">
      <c r="B320" s="36"/>
      <c r="C320" s="45"/>
      <c r="D320" s="36"/>
      <c r="F320" s="36"/>
      <c r="G320" s="45"/>
      <c r="H320" s="36"/>
    </row>
    <row r="321" spans="2:8" s="35" customFormat="1" ht="11.25">
      <c r="B321" s="36"/>
      <c r="C321" s="45"/>
      <c r="D321" s="36"/>
      <c r="F321" s="36"/>
      <c r="G321" s="45"/>
      <c r="H321" s="36"/>
    </row>
    <row r="322" spans="2:8" s="35" customFormat="1" ht="11.25">
      <c r="B322" s="36"/>
      <c r="C322" s="45"/>
      <c r="D322" s="36"/>
      <c r="F322" s="36"/>
      <c r="G322" s="45"/>
      <c r="H322" s="36"/>
    </row>
    <row r="323" spans="2:8" s="35" customFormat="1" ht="11.25">
      <c r="B323" s="36"/>
      <c r="C323" s="45"/>
      <c r="D323" s="36"/>
      <c r="F323" s="36"/>
      <c r="G323" s="45"/>
      <c r="H323" s="36"/>
    </row>
    <row r="324" spans="2:8" s="35" customFormat="1" ht="11.25">
      <c r="B324" s="36"/>
      <c r="C324" s="45"/>
      <c r="D324" s="36"/>
      <c r="F324" s="36"/>
      <c r="G324" s="45"/>
      <c r="H324" s="36"/>
    </row>
    <row r="325" spans="2:8" s="35" customFormat="1" ht="11.25">
      <c r="B325" s="36"/>
      <c r="C325" s="45"/>
      <c r="D325" s="36"/>
      <c r="F325" s="36"/>
      <c r="G325" s="45"/>
      <c r="H325" s="36"/>
    </row>
    <row r="326" spans="2:8" s="35" customFormat="1" ht="11.25">
      <c r="B326" s="36"/>
      <c r="C326" s="45"/>
      <c r="D326" s="36"/>
      <c r="F326" s="36"/>
      <c r="G326" s="45"/>
      <c r="H326" s="36"/>
    </row>
    <row r="327" spans="2:8" s="35" customFormat="1" ht="11.25">
      <c r="B327" s="36"/>
      <c r="C327" s="45"/>
      <c r="D327" s="36"/>
      <c r="F327" s="36"/>
      <c r="G327" s="45"/>
      <c r="H327" s="36"/>
    </row>
    <row r="328" spans="2:8" s="35" customFormat="1" ht="11.25">
      <c r="B328" s="36"/>
      <c r="C328" s="45"/>
      <c r="D328" s="36"/>
      <c r="F328" s="36"/>
      <c r="G328" s="45"/>
      <c r="H328" s="36"/>
    </row>
    <row r="329" spans="2:8" s="35" customFormat="1" ht="11.25">
      <c r="B329" s="36"/>
      <c r="C329" s="45"/>
      <c r="D329" s="36"/>
      <c r="F329" s="36"/>
      <c r="G329" s="45"/>
      <c r="H329" s="36"/>
    </row>
    <row r="330" spans="2:8" s="35" customFormat="1" ht="11.25">
      <c r="B330" s="36"/>
      <c r="C330" s="45"/>
      <c r="D330" s="36"/>
      <c r="F330" s="36"/>
      <c r="G330" s="45"/>
      <c r="H330" s="36"/>
    </row>
    <row r="331" spans="2:8" s="35" customFormat="1" ht="11.25">
      <c r="B331" s="36"/>
      <c r="C331" s="45"/>
      <c r="D331" s="36"/>
      <c r="F331" s="36"/>
      <c r="G331" s="45"/>
      <c r="H331" s="36"/>
    </row>
    <row r="332" spans="2:8" s="35" customFormat="1" ht="11.25">
      <c r="B332" s="36"/>
      <c r="C332" s="45"/>
      <c r="D332" s="36"/>
      <c r="F332" s="36"/>
      <c r="G332" s="45"/>
      <c r="H332" s="36"/>
    </row>
    <row r="333" spans="2:8" s="35" customFormat="1" ht="11.25">
      <c r="B333" s="36"/>
      <c r="C333" s="45"/>
      <c r="D333" s="36"/>
      <c r="F333" s="36"/>
      <c r="G333" s="45"/>
      <c r="H333" s="36"/>
    </row>
    <row r="334" spans="2:8" s="35" customFormat="1" ht="11.25">
      <c r="B334" s="36"/>
      <c r="C334" s="45"/>
      <c r="D334" s="36"/>
      <c r="F334" s="36"/>
      <c r="G334" s="45"/>
      <c r="H334" s="36"/>
    </row>
    <row r="335" spans="2:8" s="35" customFormat="1" ht="11.25">
      <c r="B335" s="36"/>
      <c r="C335" s="45"/>
      <c r="D335" s="36"/>
      <c r="F335" s="36"/>
      <c r="G335" s="45"/>
      <c r="H335" s="36"/>
    </row>
    <row r="336" spans="2:8" s="35" customFormat="1" ht="11.25">
      <c r="B336" s="36"/>
      <c r="C336" s="45"/>
      <c r="D336" s="36"/>
      <c r="F336" s="36"/>
      <c r="G336" s="45"/>
      <c r="H336" s="36"/>
    </row>
    <row r="337" spans="2:8" s="35" customFormat="1" ht="11.25">
      <c r="B337" s="36"/>
      <c r="C337" s="45"/>
      <c r="D337" s="36"/>
      <c r="F337" s="36"/>
      <c r="G337" s="45"/>
      <c r="H337" s="36"/>
    </row>
    <row r="338" spans="2:8" s="35" customFormat="1" ht="11.25">
      <c r="B338" s="36"/>
      <c r="C338" s="45"/>
      <c r="D338" s="36"/>
      <c r="F338" s="36"/>
      <c r="G338" s="45"/>
      <c r="H338" s="36"/>
    </row>
    <row r="339" spans="2:8" s="35" customFormat="1" ht="11.25">
      <c r="B339" s="36"/>
      <c r="C339" s="45"/>
      <c r="D339" s="36"/>
      <c r="F339" s="36"/>
      <c r="G339" s="45"/>
      <c r="H339" s="36"/>
    </row>
    <row r="340" spans="2:8" s="35" customFormat="1" ht="11.25">
      <c r="B340" s="36"/>
      <c r="C340" s="45"/>
      <c r="D340" s="36"/>
      <c r="F340" s="36"/>
      <c r="G340" s="45"/>
      <c r="H340" s="36"/>
    </row>
    <row r="341" spans="2:8" s="35" customFormat="1" ht="11.25">
      <c r="B341" s="36"/>
      <c r="C341" s="45"/>
      <c r="D341" s="36"/>
      <c r="F341" s="36"/>
      <c r="G341" s="45"/>
      <c r="H341" s="36"/>
    </row>
    <row r="342" spans="2:8" s="35" customFormat="1" ht="11.25">
      <c r="B342" s="36"/>
      <c r="C342" s="45"/>
      <c r="D342" s="36"/>
      <c r="F342" s="36"/>
      <c r="G342" s="45"/>
      <c r="H342" s="36"/>
    </row>
    <row r="343" spans="2:8" s="35" customFormat="1" ht="11.25">
      <c r="B343" s="36"/>
      <c r="C343" s="45"/>
      <c r="D343" s="36"/>
      <c r="F343" s="36"/>
      <c r="G343" s="45"/>
      <c r="H343" s="36"/>
    </row>
    <row r="344" spans="2:8" s="35" customFormat="1" ht="11.25">
      <c r="B344" s="36"/>
      <c r="C344" s="45"/>
      <c r="D344" s="36"/>
      <c r="F344" s="36"/>
      <c r="G344" s="45"/>
      <c r="H344" s="36"/>
    </row>
    <row r="345" spans="2:8" s="35" customFormat="1" ht="11.25">
      <c r="B345" s="36"/>
      <c r="C345" s="45"/>
      <c r="D345" s="36"/>
      <c r="F345" s="36"/>
      <c r="G345" s="45"/>
      <c r="H345" s="36"/>
    </row>
    <row r="346" spans="2:8" s="35" customFormat="1" ht="11.25">
      <c r="B346" s="36"/>
      <c r="C346" s="45"/>
      <c r="D346" s="36"/>
      <c r="F346" s="36"/>
      <c r="G346" s="45"/>
      <c r="H346" s="36"/>
    </row>
    <row r="347" spans="2:8" s="35" customFormat="1" ht="11.25">
      <c r="B347" s="36"/>
      <c r="C347" s="45"/>
      <c r="D347" s="36"/>
      <c r="F347" s="36"/>
      <c r="G347" s="45"/>
      <c r="H347" s="36"/>
    </row>
    <row r="348" spans="2:8" s="35" customFormat="1" ht="11.25">
      <c r="B348" s="36"/>
      <c r="C348" s="45"/>
      <c r="D348" s="36"/>
      <c r="F348" s="36"/>
      <c r="G348" s="45"/>
      <c r="H348" s="36"/>
    </row>
    <row r="349" spans="2:8" s="35" customFormat="1" ht="11.25">
      <c r="B349" s="36"/>
      <c r="C349" s="45"/>
      <c r="D349" s="36"/>
      <c r="F349" s="36"/>
      <c r="G349" s="45"/>
      <c r="H349" s="36"/>
    </row>
    <row r="350" spans="2:8" s="35" customFormat="1" ht="11.25">
      <c r="B350" s="36"/>
      <c r="C350" s="45"/>
      <c r="D350" s="36"/>
      <c r="F350" s="36"/>
      <c r="G350" s="45"/>
      <c r="H350" s="36"/>
    </row>
    <row r="351" spans="2:8" s="35" customFormat="1" ht="11.25">
      <c r="B351" s="36"/>
      <c r="C351" s="45"/>
      <c r="D351" s="36"/>
      <c r="F351" s="36"/>
      <c r="G351" s="45"/>
      <c r="H351" s="36"/>
    </row>
    <row r="352" spans="2:8" s="35" customFormat="1" ht="11.25">
      <c r="B352" s="36"/>
      <c r="C352" s="45"/>
      <c r="D352" s="36"/>
      <c r="F352" s="36"/>
      <c r="G352" s="45"/>
      <c r="H352" s="36"/>
    </row>
    <row r="353" spans="2:8" s="35" customFormat="1" ht="11.25">
      <c r="B353" s="36"/>
      <c r="C353" s="45"/>
      <c r="D353" s="36"/>
      <c r="F353" s="36"/>
      <c r="G353" s="45"/>
      <c r="H353" s="36"/>
    </row>
    <row r="354" spans="2:8" s="35" customFormat="1" ht="11.25">
      <c r="B354" s="36"/>
      <c r="C354" s="45"/>
      <c r="D354" s="36"/>
      <c r="F354" s="36"/>
      <c r="G354" s="45"/>
      <c r="H354" s="36"/>
    </row>
    <row r="355" spans="2:8" s="35" customFormat="1" ht="11.25">
      <c r="B355" s="36"/>
      <c r="C355" s="45"/>
      <c r="D355" s="36"/>
      <c r="F355" s="36"/>
      <c r="G355" s="45"/>
      <c r="H355" s="36"/>
    </row>
    <row r="356" spans="2:8" s="35" customFormat="1" ht="11.25">
      <c r="B356" s="36"/>
      <c r="C356" s="45"/>
      <c r="D356" s="36"/>
      <c r="F356" s="36"/>
      <c r="G356" s="45"/>
      <c r="H356" s="36"/>
    </row>
    <row r="357" spans="2:8" s="35" customFormat="1" ht="11.25">
      <c r="B357" s="36"/>
      <c r="C357" s="45"/>
      <c r="D357" s="36"/>
      <c r="F357" s="36"/>
      <c r="G357" s="45"/>
      <c r="H357" s="36"/>
    </row>
    <row r="358" spans="2:8" s="35" customFormat="1" ht="11.25">
      <c r="B358" s="36"/>
      <c r="C358" s="45"/>
      <c r="D358" s="36"/>
      <c r="F358" s="36"/>
      <c r="G358" s="45"/>
      <c r="H358" s="36"/>
    </row>
    <row r="359" spans="2:8" s="35" customFormat="1" ht="11.25">
      <c r="B359" s="36"/>
      <c r="C359" s="45"/>
      <c r="D359" s="36"/>
      <c r="F359" s="36"/>
      <c r="G359" s="45"/>
      <c r="H359" s="36"/>
    </row>
    <row r="360" spans="2:8" s="35" customFormat="1" ht="11.25">
      <c r="B360" s="36"/>
      <c r="C360" s="45"/>
      <c r="D360" s="36"/>
      <c r="F360" s="36"/>
      <c r="G360" s="45"/>
      <c r="H360" s="36"/>
    </row>
    <row r="361" spans="2:8" s="35" customFormat="1" ht="11.25">
      <c r="B361" s="36"/>
      <c r="C361" s="45"/>
      <c r="D361" s="36"/>
      <c r="F361" s="36"/>
      <c r="G361" s="45"/>
      <c r="H361" s="36"/>
    </row>
    <row r="362" spans="2:8" s="35" customFormat="1" ht="11.25">
      <c r="B362" s="36"/>
      <c r="C362" s="45"/>
      <c r="D362" s="36"/>
      <c r="F362" s="36"/>
      <c r="G362" s="45"/>
      <c r="H362" s="36"/>
    </row>
    <row r="363" spans="2:8" s="35" customFormat="1" ht="11.25">
      <c r="B363" s="36"/>
      <c r="C363" s="45"/>
      <c r="D363" s="36"/>
      <c r="F363" s="36"/>
      <c r="G363" s="45"/>
      <c r="H363" s="36"/>
    </row>
    <row r="364" spans="2:8" s="35" customFormat="1" ht="11.25">
      <c r="B364" s="36"/>
      <c r="C364" s="45"/>
      <c r="D364" s="36"/>
      <c r="F364" s="36"/>
      <c r="G364" s="45"/>
      <c r="H364" s="36"/>
    </row>
    <row r="365" spans="2:8" s="35" customFormat="1" ht="11.25">
      <c r="B365" s="36"/>
      <c r="C365" s="45"/>
      <c r="D365" s="36"/>
      <c r="F365" s="36"/>
      <c r="G365" s="45"/>
      <c r="H365" s="36"/>
    </row>
    <row r="366" spans="2:8" s="35" customFormat="1" ht="11.25">
      <c r="B366" s="36"/>
      <c r="C366" s="45"/>
      <c r="D366" s="36"/>
      <c r="F366" s="36"/>
      <c r="G366" s="45"/>
      <c r="H366" s="36"/>
    </row>
    <row r="367" spans="2:8" s="35" customFormat="1" ht="11.25">
      <c r="B367" s="36"/>
      <c r="C367" s="45"/>
      <c r="D367" s="36"/>
      <c r="F367" s="36"/>
      <c r="G367" s="45"/>
      <c r="H367" s="36"/>
    </row>
    <row r="368" spans="2:8" s="35" customFormat="1" ht="11.25">
      <c r="B368" s="36"/>
      <c r="C368" s="45"/>
      <c r="D368" s="36"/>
      <c r="F368" s="36"/>
      <c r="G368" s="45"/>
      <c r="H368" s="36"/>
    </row>
    <row r="369" spans="2:8" s="35" customFormat="1" ht="11.25">
      <c r="B369" s="36"/>
      <c r="C369" s="45"/>
      <c r="D369" s="36"/>
      <c r="F369" s="36"/>
      <c r="G369" s="45"/>
      <c r="H369" s="36"/>
    </row>
    <row r="370" spans="2:8" s="35" customFormat="1" ht="11.25">
      <c r="B370" s="36"/>
      <c r="C370" s="45"/>
      <c r="D370" s="36"/>
      <c r="F370" s="36"/>
      <c r="G370" s="45"/>
      <c r="H370" s="36"/>
    </row>
    <row r="371" spans="2:8" s="35" customFormat="1" ht="11.25">
      <c r="B371" s="36"/>
      <c r="C371" s="45"/>
      <c r="D371" s="36"/>
      <c r="F371" s="36"/>
      <c r="G371" s="45"/>
      <c r="H371" s="36"/>
    </row>
    <row r="372" spans="2:8" s="35" customFormat="1" ht="11.25">
      <c r="B372" s="36"/>
      <c r="C372" s="45"/>
      <c r="D372" s="36"/>
      <c r="F372" s="36"/>
      <c r="G372" s="45"/>
      <c r="H372" s="36"/>
    </row>
    <row r="373" spans="2:8" s="35" customFormat="1" ht="11.25">
      <c r="B373" s="36"/>
      <c r="C373" s="45"/>
      <c r="D373" s="36"/>
      <c r="F373" s="36"/>
      <c r="G373" s="45"/>
      <c r="H373" s="36"/>
    </row>
    <row r="374" spans="2:8" s="35" customFormat="1" ht="11.25">
      <c r="B374" s="36"/>
      <c r="C374" s="45"/>
      <c r="D374" s="36"/>
      <c r="F374" s="36"/>
      <c r="G374" s="45"/>
      <c r="H374" s="36"/>
    </row>
    <row r="375" spans="2:8" s="35" customFormat="1" ht="11.25">
      <c r="B375" s="36"/>
      <c r="C375" s="45"/>
      <c r="D375" s="36"/>
      <c r="F375" s="36"/>
      <c r="G375" s="45"/>
      <c r="H375" s="36"/>
    </row>
    <row r="376" spans="2:8" s="35" customFormat="1" ht="11.25">
      <c r="B376" s="36"/>
      <c r="C376" s="45"/>
      <c r="D376" s="36"/>
      <c r="F376" s="36"/>
      <c r="G376" s="45"/>
      <c r="H376" s="36"/>
    </row>
    <row r="377" spans="2:8" s="35" customFormat="1" ht="11.25">
      <c r="B377" s="36"/>
      <c r="C377" s="45"/>
      <c r="D377" s="36"/>
      <c r="F377" s="36"/>
      <c r="G377" s="45"/>
      <c r="H377" s="36"/>
    </row>
    <row r="378" spans="2:8" s="35" customFormat="1" ht="11.25">
      <c r="B378" s="36"/>
      <c r="C378" s="45"/>
      <c r="D378" s="36"/>
      <c r="F378" s="36"/>
      <c r="G378" s="45"/>
      <c r="H378" s="36"/>
    </row>
    <row r="379" spans="2:8" s="35" customFormat="1" ht="11.25">
      <c r="B379" s="36"/>
      <c r="C379" s="45"/>
      <c r="D379" s="36"/>
      <c r="F379" s="36"/>
      <c r="G379" s="45"/>
      <c r="H379" s="36"/>
    </row>
    <row r="380" spans="2:8" s="35" customFormat="1" ht="11.25">
      <c r="B380" s="36"/>
      <c r="C380" s="45"/>
      <c r="D380" s="36"/>
      <c r="F380" s="36"/>
      <c r="G380" s="45"/>
      <c r="H380" s="36"/>
    </row>
    <row r="381" spans="2:8" s="35" customFormat="1" ht="11.25">
      <c r="B381" s="36"/>
      <c r="C381" s="45"/>
      <c r="D381" s="36"/>
      <c r="F381" s="36"/>
      <c r="G381" s="45"/>
      <c r="H381" s="36"/>
    </row>
    <row r="382" spans="2:8" s="35" customFormat="1" ht="11.25">
      <c r="B382" s="36"/>
      <c r="C382" s="45"/>
      <c r="D382" s="36"/>
      <c r="F382" s="36"/>
      <c r="G382" s="45"/>
      <c r="H382" s="36"/>
    </row>
    <row r="383" spans="2:8" s="35" customFormat="1" ht="11.25">
      <c r="B383" s="36"/>
      <c r="C383" s="45"/>
      <c r="D383" s="36"/>
      <c r="F383" s="36"/>
      <c r="G383" s="45"/>
      <c r="H383" s="36"/>
    </row>
    <row r="384" spans="2:8" s="35" customFormat="1" ht="11.25">
      <c r="B384" s="36"/>
      <c r="C384" s="45"/>
      <c r="D384" s="36"/>
      <c r="F384" s="36"/>
      <c r="G384" s="45"/>
      <c r="H384" s="36"/>
    </row>
    <row r="385" spans="2:8" s="35" customFormat="1" ht="11.25">
      <c r="B385" s="36"/>
      <c r="C385" s="45"/>
      <c r="D385" s="36"/>
      <c r="F385" s="36"/>
      <c r="G385" s="45"/>
      <c r="H385" s="36"/>
    </row>
    <row r="386" spans="2:8" s="35" customFormat="1" ht="11.25">
      <c r="B386" s="36"/>
      <c r="C386" s="45"/>
      <c r="D386" s="36"/>
      <c r="F386" s="36"/>
      <c r="G386" s="45"/>
      <c r="H386" s="36"/>
    </row>
    <row r="387" spans="2:8" s="35" customFormat="1" ht="11.25">
      <c r="B387" s="36"/>
      <c r="C387" s="45"/>
      <c r="D387" s="36"/>
      <c r="F387" s="36"/>
      <c r="G387" s="45"/>
      <c r="H387" s="36"/>
    </row>
    <row r="388" spans="2:8" s="35" customFormat="1" ht="11.25">
      <c r="B388" s="36"/>
      <c r="C388" s="45"/>
      <c r="D388" s="36"/>
      <c r="F388" s="36"/>
      <c r="G388" s="45"/>
      <c r="H388" s="36"/>
    </row>
    <row r="389" spans="2:8" s="35" customFormat="1" ht="11.25">
      <c r="B389" s="36"/>
      <c r="C389" s="45"/>
      <c r="D389" s="36"/>
      <c r="F389" s="36"/>
      <c r="G389" s="45"/>
      <c r="H389" s="36"/>
    </row>
    <row r="390" spans="2:8" s="35" customFormat="1" ht="11.25">
      <c r="B390" s="36"/>
      <c r="C390" s="45"/>
      <c r="D390" s="36"/>
      <c r="F390" s="36"/>
      <c r="G390" s="45"/>
      <c r="H390" s="36"/>
    </row>
    <row r="391" spans="2:8" s="35" customFormat="1" ht="11.25">
      <c r="B391" s="36"/>
      <c r="C391" s="45"/>
      <c r="D391" s="36"/>
      <c r="F391" s="36"/>
      <c r="G391" s="45"/>
      <c r="H391" s="36"/>
    </row>
    <row r="392" spans="2:8" s="35" customFormat="1" ht="11.25">
      <c r="B392" s="36"/>
      <c r="C392" s="45"/>
      <c r="D392" s="36"/>
      <c r="F392" s="36"/>
      <c r="G392" s="45"/>
      <c r="H392" s="36"/>
    </row>
    <row r="393" spans="2:8" s="35" customFormat="1" ht="11.25">
      <c r="B393" s="36"/>
      <c r="C393" s="45"/>
      <c r="D393" s="36"/>
      <c r="F393" s="36"/>
      <c r="G393" s="45"/>
      <c r="H393" s="36"/>
    </row>
    <row r="394" spans="2:8" s="35" customFormat="1" ht="11.25">
      <c r="B394" s="36"/>
      <c r="C394" s="45"/>
      <c r="D394" s="36"/>
      <c r="F394" s="36"/>
      <c r="G394" s="45"/>
      <c r="H394" s="36"/>
    </row>
    <row r="395" spans="2:8" s="35" customFormat="1" ht="11.25">
      <c r="B395" s="36"/>
      <c r="C395" s="45"/>
      <c r="D395" s="36"/>
      <c r="F395" s="36"/>
      <c r="G395" s="45"/>
      <c r="H395" s="36"/>
    </row>
    <row r="396" spans="2:8" s="35" customFormat="1" ht="11.25">
      <c r="B396" s="36"/>
      <c r="C396" s="45"/>
      <c r="D396" s="36"/>
      <c r="F396" s="36"/>
      <c r="G396" s="45"/>
      <c r="H396" s="36"/>
    </row>
    <row r="397" spans="2:8" s="35" customFormat="1" ht="11.25">
      <c r="B397" s="36"/>
      <c r="C397" s="45"/>
      <c r="D397" s="36"/>
      <c r="F397" s="36"/>
      <c r="G397" s="45"/>
      <c r="H397" s="36"/>
    </row>
    <row r="398" spans="2:8" s="35" customFormat="1" ht="11.25">
      <c r="B398" s="36"/>
      <c r="C398" s="45"/>
      <c r="D398" s="36"/>
      <c r="F398" s="36"/>
      <c r="G398" s="45"/>
      <c r="H398" s="36"/>
    </row>
    <row r="399" spans="2:8" s="35" customFormat="1" ht="11.25">
      <c r="B399" s="36"/>
      <c r="C399" s="45"/>
      <c r="D399" s="36"/>
      <c r="F399" s="36"/>
      <c r="G399" s="45"/>
      <c r="H399" s="36"/>
    </row>
    <row r="400" spans="2:8" s="35" customFormat="1" ht="11.25">
      <c r="B400" s="36"/>
      <c r="C400" s="45"/>
      <c r="D400" s="36"/>
      <c r="F400" s="36"/>
      <c r="G400" s="45"/>
      <c r="H400" s="36"/>
    </row>
    <row r="401" spans="2:8" s="35" customFormat="1" ht="11.25">
      <c r="B401" s="36"/>
      <c r="C401" s="45"/>
      <c r="D401" s="36"/>
      <c r="F401" s="36"/>
      <c r="G401" s="45"/>
      <c r="H401" s="36"/>
    </row>
    <row r="402" spans="2:8" s="35" customFormat="1" ht="11.25">
      <c r="B402" s="36"/>
      <c r="C402" s="45"/>
      <c r="D402" s="36"/>
      <c r="F402" s="36"/>
      <c r="G402" s="45"/>
      <c r="H402" s="36"/>
    </row>
    <row r="403" spans="2:8" s="35" customFormat="1" ht="11.25">
      <c r="B403" s="36"/>
      <c r="C403" s="45"/>
      <c r="D403" s="36"/>
      <c r="F403" s="36"/>
      <c r="G403" s="45"/>
      <c r="H403" s="36"/>
    </row>
    <row r="404" spans="2:8" s="35" customFormat="1" ht="11.25">
      <c r="B404" s="36"/>
      <c r="C404" s="45"/>
      <c r="D404" s="36"/>
      <c r="F404" s="36"/>
      <c r="G404" s="45"/>
      <c r="H404" s="36"/>
    </row>
    <row r="405" spans="2:8" s="35" customFormat="1" ht="11.25">
      <c r="B405" s="36"/>
      <c r="C405" s="45"/>
      <c r="D405" s="36"/>
      <c r="F405" s="36"/>
      <c r="G405" s="45"/>
      <c r="H405" s="36"/>
    </row>
    <row r="406" spans="2:8" s="35" customFormat="1" ht="11.25">
      <c r="B406" s="36"/>
      <c r="C406" s="45"/>
      <c r="D406" s="36"/>
      <c r="F406" s="36"/>
      <c r="G406" s="45"/>
      <c r="H406" s="36"/>
    </row>
    <row r="407" spans="2:8" s="35" customFormat="1" ht="11.25">
      <c r="B407" s="36"/>
      <c r="C407" s="45"/>
      <c r="D407" s="36"/>
      <c r="F407" s="36"/>
      <c r="G407" s="45"/>
      <c r="H407" s="36"/>
    </row>
    <row r="408" spans="2:8" s="35" customFormat="1" ht="11.25">
      <c r="B408" s="36"/>
      <c r="C408" s="45"/>
      <c r="D408" s="36"/>
      <c r="F408" s="36"/>
      <c r="G408" s="45"/>
      <c r="H408" s="36"/>
    </row>
    <row r="409" spans="2:8" s="35" customFormat="1" ht="11.25">
      <c r="B409" s="36"/>
      <c r="C409" s="45"/>
      <c r="D409" s="36"/>
      <c r="F409" s="36"/>
      <c r="G409" s="45"/>
      <c r="H409" s="36"/>
    </row>
    <row r="410" spans="2:8" s="35" customFormat="1" ht="11.25">
      <c r="B410" s="36"/>
      <c r="C410" s="45"/>
      <c r="D410" s="36"/>
      <c r="F410" s="36"/>
      <c r="G410" s="45"/>
      <c r="H410" s="36"/>
    </row>
    <row r="411" spans="2:8" s="35" customFormat="1" ht="11.25">
      <c r="B411" s="36"/>
      <c r="C411" s="45"/>
      <c r="D411" s="36"/>
      <c r="F411" s="36"/>
      <c r="G411" s="45"/>
      <c r="H411" s="36"/>
    </row>
    <row r="412" spans="2:8" s="35" customFormat="1" ht="11.25">
      <c r="B412" s="36"/>
      <c r="C412" s="45"/>
      <c r="D412" s="36"/>
      <c r="F412" s="36"/>
      <c r="G412" s="45"/>
      <c r="H412" s="36"/>
    </row>
    <row r="413" spans="2:8" s="35" customFormat="1" ht="11.25">
      <c r="B413" s="36"/>
      <c r="C413" s="45"/>
      <c r="D413" s="36"/>
      <c r="F413" s="36"/>
      <c r="G413" s="45"/>
      <c r="H413" s="36"/>
    </row>
    <row r="414" spans="2:8" s="35" customFormat="1" ht="11.25">
      <c r="B414" s="36"/>
      <c r="C414" s="45"/>
      <c r="D414" s="36"/>
      <c r="F414" s="36"/>
      <c r="G414" s="45"/>
      <c r="H414" s="36"/>
    </row>
    <row r="415" spans="2:8" s="35" customFormat="1" ht="11.25">
      <c r="B415" s="36"/>
      <c r="C415" s="45"/>
      <c r="D415" s="36"/>
      <c r="F415" s="36"/>
      <c r="G415" s="45"/>
      <c r="H415" s="36"/>
    </row>
    <row r="416" spans="2:8" s="35" customFormat="1" ht="11.25">
      <c r="B416" s="36"/>
      <c r="C416" s="45"/>
      <c r="D416" s="36"/>
      <c r="F416" s="36"/>
      <c r="G416" s="45"/>
      <c r="H416" s="36"/>
    </row>
    <row r="417" spans="2:8" s="35" customFormat="1" ht="11.25">
      <c r="B417" s="36"/>
      <c r="C417" s="45"/>
      <c r="D417" s="36"/>
      <c r="F417" s="36"/>
      <c r="G417" s="45"/>
      <c r="H417" s="36"/>
    </row>
    <row r="418" spans="2:8" s="35" customFormat="1" ht="11.25">
      <c r="B418" s="36"/>
      <c r="C418" s="45"/>
      <c r="D418" s="36"/>
      <c r="F418" s="36"/>
      <c r="G418" s="45"/>
      <c r="H418" s="36"/>
    </row>
    <row r="419" spans="2:8" s="35" customFormat="1" ht="11.25">
      <c r="B419" s="36"/>
      <c r="C419" s="45"/>
      <c r="D419" s="36"/>
      <c r="F419" s="36"/>
      <c r="G419" s="45"/>
      <c r="H419" s="36"/>
    </row>
    <row r="420" spans="2:8" s="35" customFormat="1" ht="11.25">
      <c r="B420" s="36"/>
      <c r="C420" s="45"/>
      <c r="D420" s="36"/>
      <c r="F420" s="36"/>
      <c r="G420" s="45"/>
      <c r="H420" s="36"/>
    </row>
    <row r="421" spans="2:8" s="35" customFormat="1" ht="11.25">
      <c r="B421" s="36"/>
      <c r="C421" s="45"/>
      <c r="D421" s="36"/>
      <c r="F421" s="36"/>
      <c r="G421" s="45"/>
      <c r="H421" s="36"/>
    </row>
    <row r="422" spans="2:8" s="35" customFormat="1" ht="11.25">
      <c r="B422" s="36"/>
      <c r="C422" s="45"/>
      <c r="D422" s="36"/>
      <c r="F422" s="36"/>
      <c r="G422" s="45"/>
      <c r="H422" s="36"/>
    </row>
    <row r="423" spans="2:8" s="35" customFormat="1" ht="11.25">
      <c r="B423" s="36"/>
      <c r="C423" s="45"/>
      <c r="D423" s="36"/>
      <c r="F423" s="36"/>
      <c r="G423" s="45"/>
      <c r="H423" s="36"/>
    </row>
    <row r="424" spans="2:8" s="35" customFormat="1" ht="11.25">
      <c r="B424" s="36"/>
      <c r="C424" s="45"/>
      <c r="D424" s="36"/>
      <c r="F424" s="36"/>
      <c r="G424" s="45"/>
      <c r="H424" s="36"/>
    </row>
    <row r="425" spans="2:8" s="35" customFormat="1" ht="11.25">
      <c r="B425" s="36"/>
      <c r="C425" s="45"/>
      <c r="D425" s="36"/>
      <c r="F425" s="36"/>
      <c r="G425" s="45"/>
      <c r="H425" s="36"/>
    </row>
    <row r="426" spans="2:8" s="35" customFormat="1" ht="11.25">
      <c r="B426" s="36"/>
      <c r="C426" s="45"/>
      <c r="D426" s="36"/>
      <c r="F426" s="36"/>
      <c r="G426" s="45"/>
      <c r="H426" s="36"/>
    </row>
    <row r="427" spans="2:8" s="35" customFormat="1" ht="11.25">
      <c r="B427" s="36"/>
      <c r="C427" s="45"/>
      <c r="D427" s="36"/>
      <c r="F427" s="36"/>
      <c r="G427" s="45"/>
      <c r="H427" s="36"/>
    </row>
    <row r="428" spans="2:8" s="35" customFormat="1" ht="11.25">
      <c r="B428" s="36"/>
      <c r="C428" s="45"/>
      <c r="D428" s="36"/>
      <c r="F428" s="36"/>
      <c r="G428" s="45"/>
      <c r="H428" s="36"/>
    </row>
    <row r="429" spans="2:8" s="35" customFormat="1" ht="11.25">
      <c r="B429" s="36"/>
      <c r="C429" s="45"/>
      <c r="D429" s="36"/>
      <c r="F429" s="36"/>
      <c r="G429" s="45"/>
      <c r="H429" s="36"/>
    </row>
    <row r="430" spans="2:8" s="35" customFormat="1" ht="11.25">
      <c r="B430" s="36"/>
      <c r="C430" s="45"/>
      <c r="D430" s="36"/>
      <c r="F430" s="36"/>
      <c r="G430" s="45"/>
      <c r="H430" s="36"/>
    </row>
    <row r="431" spans="2:8" s="35" customFormat="1" ht="11.25">
      <c r="B431" s="36"/>
      <c r="C431" s="45"/>
      <c r="D431" s="36"/>
      <c r="F431" s="36"/>
      <c r="G431" s="45"/>
      <c r="H431" s="36"/>
    </row>
    <row r="432" spans="2:8" s="35" customFormat="1" ht="11.25">
      <c r="B432" s="36"/>
      <c r="C432" s="45"/>
      <c r="D432" s="36"/>
      <c r="F432" s="36"/>
      <c r="G432" s="45"/>
      <c r="H432" s="36"/>
    </row>
    <row r="433" spans="2:8" s="35" customFormat="1" ht="11.25">
      <c r="B433" s="36"/>
      <c r="C433" s="45"/>
      <c r="D433" s="36"/>
      <c r="F433" s="36"/>
      <c r="G433" s="45"/>
      <c r="H433" s="36"/>
    </row>
    <row r="434" spans="2:8" s="35" customFormat="1" ht="11.25">
      <c r="B434" s="36"/>
      <c r="C434" s="45"/>
      <c r="D434" s="36"/>
      <c r="F434" s="36"/>
      <c r="G434" s="45"/>
      <c r="H434" s="36"/>
    </row>
    <row r="435" spans="2:8" s="35" customFormat="1" ht="11.25">
      <c r="B435" s="36"/>
      <c r="C435" s="45"/>
      <c r="D435" s="36"/>
      <c r="F435" s="36"/>
      <c r="G435" s="45"/>
      <c r="H435" s="36"/>
    </row>
    <row r="436" spans="2:8" s="35" customFormat="1" ht="11.25">
      <c r="B436" s="36"/>
      <c r="C436" s="45"/>
      <c r="D436" s="36"/>
      <c r="F436" s="36"/>
      <c r="G436" s="45"/>
      <c r="H436" s="36"/>
    </row>
    <row r="437" spans="2:8" s="35" customFormat="1" ht="11.25">
      <c r="B437" s="36"/>
      <c r="C437" s="45"/>
      <c r="D437" s="36"/>
      <c r="F437" s="36"/>
      <c r="G437" s="45"/>
      <c r="H437" s="36"/>
    </row>
    <row r="438" spans="2:8" s="35" customFormat="1" ht="11.25">
      <c r="B438" s="36"/>
      <c r="C438" s="45"/>
      <c r="D438" s="36"/>
      <c r="F438" s="36"/>
      <c r="G438" s="45"/>
      <c r="H438" s="36"/>
    </row>
    <row r="439" spans="2:8" s="35" customFormat="1" ht="11.25">
      <c r="B439" s="36"/>
      <c r="C439" s="45"/>
      <c r="D439" s="36"/>
      <c r="F439" s="36"/>
      <c r="G439" s="45"/>
      <c r="H439" s="36"/>
    </row>
    <row r="440" spans="2:8" s="35" customFormat="1" ht="11.25">
      <c r="B440" s="36"/>
      <c r="C440" s="45"/>
      <c r="D440" s="36"/>
      <c r="F440" s="36"/>
      <c r="G440" s="45"/>
      <c r="H440" s="36"/>
    </row>
    <row r="441" spans="2:8" s="35" customFormat="1" ht="11.25">
      <c r="B441" s="36"/>
      <c r="C441" s="45"/>
      <c r="D441" s="36"/>
      <c r="F441" s="36"/>
      <c r="G441" s="45"/>
      <c r="H441" s="36"/>
    </row>
    <row r="442" spans="2:8" s="35" customFormat="1" ht="11.25">
      <c r="B442" s="36"/>
      <c r="C442" s="45"/>
      <c r="D442" s="36"/>
      <c r="F442" s="36"/>
      <c r="G442" s="45"/>
      <c r="H442" s="36"/>
    </row>
    <row r="443" spans="2:8" s="35" customFormat="1" ht="11.25">
      <c r="B443" s="36"/>
      <c r="C443" s="45"/>
      <c r="D443" s="36"/>
      <c r="F443" s="36"/>
      <c r="G443" s="45"/>
      <c r="H443" s="36"/>
    </row>
    <row r="444" spans="2:8" s="35" customFormat="1" ht="11.25">
      <c r="B444" s="36"/>
      <c r="C444" s="45"/>
      <c r="D444" s="36"/>
      <c r="F444" s="36"/>
      <c r="G444" s="45"/>
      <c r="H444" s="36"/>
    </row>
    <row r="445" spans="2:8" s="35" customFormat="1" ht="11.25">
      <c r="B445" s="36"/>
      <c r="C445" s="45"/>
      <c r="D445" s="36"/>
      <c r="F445" s="36"/>
      <c r="G445" s="45"/>
      <c r="H445" s="36"/>
    </row>
    <row r="446" spans="2:8" s="35" customFormat="1" ht="11.25">
      <c r="B446" s="36"/>
      <c r="C446" s="45"/>
      <c r="D446" s="36"/>
      <c r="F446" s="36"/>
      <c r="G446" s="45"/>
      <c r="H446" s="36"/>
    </row>
    <row r="447" spans="2:8" s="35" customFormat="1" ht="11.25">
      <c r="B447" s="36"/>
      <c r="C447" s="45"/>
      <c r="D447" s="36"/>
      <c r="F447" s="36"/>
      <c r="G447" s="45"/>
      <c r="H447" s="36"/>
    </row>
    <row r="448" spans="2:8" s="35" customFormat="1" ht="11.25">
      <c r="B448" s="36"/>
      <c r="C448" s="45"/>
      <c r="D448" s="36"/>
      <c r="F448" s="36"/>
      <c r="G448" s="45"/>
      <c r="H448" s="36"/>
    </row>
    <row r="449" spans="2:8" s="35" customFormat="1" ht="11.25">
      <c r="B449" s="36"/>
      <c r="C449" s="45"/>
      <c r="D449" s="36"/>
      <c r="F449" s="36"/>
      <c r="G449" s="45"/>
      <c r="H449" s="36"/>
    </row>
    <row r="450" spans="2:8" s="35" customFormat="1" ht="11.25">
      <c r="B450" s="36"/>
      <c r="C450" s="45"/>
      <c r="D450" s="36"/>
      <c r="F450" s="36"/>
      <c r="G450" s="45"/>
      <c r="H450" s="36"/>
    </row>
    <row r="451" spans="2:8" s="35" customFormat="1" ht="11.25">
      <c r="B451" s="36"/>
      <c r="C451" s="45"/>
      <c r="D451" s="36"/>
      <c r="F451" s="36"/>
      <c r="G451" s="45"/>
      <c r="H451" s="36"/>
    </row>
    <row r="452" spans="2:8" s="35" customFormat="1" ht="11.25">
      <c r="B452" s="36"/>
      <c r="C452" s="45"/>
      <c r="D452" s="36"/>
      <c r="F452" s="36"/>
      <c r="G452" s="45"/>
      <c r="H452" s="36"/>
    </row>
    <row r="453" spans="2:8" s="35" customFormat="1" ht="11.25">
      <c r="B453" s="36"/>
      <c r="C453" s="45"/>
      <c r="D453" s="36"/>
      <c r="F453" s="36"/>
      <c r="G453" s="45"/>
      <c r="H453" s="36"/>
    </row>
    <row r="454" spans="2:8" s="35" customFormat="1" ht="11.25">
      <c r="B454" s="36"/>
      <c r="C454" s="45"/>
      <c r="D454" s="36"/>
      <c r="F454" s="36"/>
      <c r="G454" s="45"/>
      <c r="H454" s="36"/>
    </row>
    <row r="455" spans="2:8" s="35" customFormat="1" ht="11.25">
      <c r="B455" s="36"/>
      <c r="C455" s="45"/>
      <c r="D455" s="36"/>
      <c r="F455" s="36"/>
      <c r="G455" s="45"/>
      <c r="H455" s="36"/>
    </row>
    <row r="456" spans="2:8" s="35" customFormat="1" ht="11.25">
      <c r="B456" s="36"/>
      <c r="C456" s="45"/>
      <c r="D456" s="36"/>
      <c r="F456" s="36"/>
      <c r="G456" s="45"/>
      <c r="H456" s="36"/>
    </row>
    <row r="457" spans="2:8" s="35" customFormat="1" ht="11.25">
      <c r="B457" s="36"/>
      <c r="C457" s="45"/>
      <c r="D457" s="36"/>
      <c r="F457" s="36"/>
      <c r="G457" s="45"/>
      <c r="H457" s="36"/>
    </row>
    <row r="458" spans="2:8" s="35" customFormat="1" ht="11.25">
      <c r="B458" s="36"/>
      <c r="C458" s="45"/>
      <c r="D458" s="36"/>
      <c r="F458" s="36"/>
      <c r="G458" s="45"/>
      <c r="H458" s="36"/>
    </row>
    <row r="459" spans="2:8" s="35" customFormat="1" ht="11.25">
      <c r="B459" s="36"/>
      <c r="C459" s="45"/>
      <c r="D459" s="36"/>
      <c r="F459" s="36"/>
      <c r="G459" s="45"/>
      <c r="H459" s="36"/>
    </row>
    <row r="460" spans="2:8" s="35" customFormat="1" ht="11.25">
      <c r="B460" s="36"/>
      <c r="C460" s="45"/>
      <c r="D460" s="36"/>
      <c r="F460" s="36"/>
      <c r="G460" s="45"/>
      <c r="H460" s="36"/>
    </row>
    <row r="461" spans="2:8" s="35" customFormat="1" ht="11.25">
      <c r="B461" s="36"/>
      <c r="C461" s="45"/>
      <c r="D461" s="36"/>
      <c r="F461" s="36"/>
      <c r="G461" s="45"/>
      <c r="H461" s="36"/>
    </row>
    <row r="462" spans="2:8" s="35" customFormat="1" ht="11.25">
      <c r="B462" s="36"/>
      <c r="C462" s="45"/>
      <c r="D462" s="36"/>
      <c r="F462" s="36"/>
      <c r="G462" s="45"/>
      <c r="H462" s="36"/>
    </row>
    <row r="463" spans="2:8" s="35" customFormat="1" ht="11.25">
      <c r="B463" s="36"/>
      <c r="C463" s="45"/>
      <c r="D463" s="36"/>
      <c r="F463" s="36"/>
      <c r="G463" s="45"/>
      <c r="H463" s="36"/>
    </row>
    <row r="464" spans="2:8" s="35" customFormat="1" ht="11.25">
      <c r="B464" s="36"/>
      <c r="C464" s="45"/>
      <c r="D464" s="36"/>
      <c r="F464" s="36"/>
      <c r="G464" s="45"/>
      <c r="H464" s="36"/>
    </row>
    <row r="465" spans="2:8" s="35" customFormat="1" ht="11.25">
      <c r="B465" s="36"/>
      <c r="C465" s="45"/>
      <c r="D465" s="36"/>
      <c r="F465" s="36"/>
      <c r="G465" s="45"/>
      <c r="H465" s="36"/>
    </row>
    <row r="466" spans="2:8" s="35" customFormat="1" ht="11.25">
      <c r="B466" s="36"/>
      <c r="C466" s="45"/>
      <c r="D466" s="36"/>
      <c r="F466" s="36"/>
      <c r="G466" s="45"/>
      <c r="H466" s="36"/>
    </row>
    <row r="467" spans="2:8" s="35" customFormat="1" ht="11.25">
      <c r="B467" s="36"/>
      <c r="C467" s="45"/>
      <c r="D467" s="36"/>
      <c r="F467" s="36"/>
      <c r="G467" s="45"/>
      <c r="H467" s="36"/>
    </row>
    <row r="468" spans="2:8" s="35" customFormat="1" ht="11.25">
      <c r="B468" s="36"/>
      <c r="C468" s="45"/>
      <c r="D468" s="36"/>
      <c r="F468" s="36"/>
      <c r="G468" s="45"/>
      <c r="H468" s="36"/>
    </row>
    <row r="469" spans="2:8" s="35" customFormat="1" ht="11.25">
      <c r="B469" s="36"/>
      <c r="C469" s="45"/>
      <c r="D469" s="36"/>
      <c r="F469" s="36"/>
      <c r="G469" s="45"/>
      <c r="H469" s="36"/>
    </row>
    <row r="470" spans="2:8" s="35" customFormat="1" ht="11.25">
      <c r="B470" s="36"/>
      <c r="C470" s="45"/>
      <c r="D470" s="36"/>
      <c r="F470" s="36"/>
      <c r="G470" s="45"/>
      <c r="H470" s="36"/>
    </row>
    <row r="471" spans="2:8" s="35" customFormat="1" ht="11.25">
      <c r="B471" s="36"/>
      <c r="C471" s="45"/>
      <c r="D471" s="36"/>
      <c r="F471" s="36"/>
      <c r="G471" s="45"/>
      <c r="H471" s="36"/>
    </row>
    <row r="472" spans="2:8" s="35" customFormat="1" ht="11.25">
      <c r="B472" s="36"/>
      <c r="C472" s="45"/>
      <c r="D472" s="36"/>
      <c r="F472" s="36"/>
      <c r="G472" s="45"/>
      <c r="H472" s="36"/>
    </row>
    <row r="473" spans="2:8" s="35" customFormat="1" ht="11.25">
      <c r="B473" s="36"/>
      <c r="C473" s="45"/>
      <c r="D473" s="36"/>
      <c r="F473" s="36"/>
      <c r="G473" s="45"/>
      <c r="H473" s="36"/>
    </row>
    <row r="474" spans="2:8" s="35" customFormat="1" ht="11.25">
      <c r="B474" s="36"/>
      <c r="C474" s="45"/>
      <c r="D474" s="36"/>
      <c r="F474" s="36"/>
      <c r="G474" s="45"/>
      <c r="H474" s="36"/>
    </row>
    <row r="475" spans="2:8" s="35" customFormat="1" ht="11.25">
      <c r="B475" s="36"/>
      <c r="C475" s="45"/>
      <c r="D475" s="36"/>
      <c r="F475" s="36"/>
      <c r="G475" s="45"/>
      <c r="H475" s="36"/>
    </row>
    <row r="476" spans="2:8" s="35" customFormat="1" ht="11.25">
      <c r="B476" s="36"/>
      <c r="C476" s="45"/>
      <c r="D476" s="36"/>
      <c r="F476" s="36"/>
      <c r="G476" s="45"/>
      <c r="H476" s="36"/>
    </row>
    <row r="477" spans="2:8" s="35" customFormat="1" ht="11.25">
      <c r="B477" s="36"/>
      <c r="C477" s="45"/>
      <c r="D477" s="36"/>
      <c r="F477" s="36"/>
      <c r="G477" s="45"/>
      <c r="H477" s="36"/>
    </row>
    <row r="478" spans="2:8" s="35" customFormat="1" ht="11.25">
      <c r="B478" s="36"/>
      <c r="C478" s="45"/>
      <c r="D478" s="36"/>
      <c r="F478" s="36"/>
      <c r="G478" s="45"/>
      <c r="H478" s="36"/>
    </row>
    <row r="479" spans="2:8" s="35" customFormat="1" ht="11.25">
      <c r="B479" s="36"/>
      <c r="C479" s="45"/>
      <c r="D479" s="36"/>
      <c r="F479" s="36"/>
      <c r="G479" s="45"/>
      <c r="H479" s="36"/>
    </row>
    <row r="480" spans="2:8" s="35" customFormat="1" ht="11.25">
      <c r="B480" s="36"/>
      <c r="C480" s="45"/>
      <c r="D480" s="36"/>
      <c r="F480" s="36"/>
      <c r="G480" s="45"/>
      <c r="H480" s="36"/>
    </row>
    <row r="481" spans="2:8" s="35" customFormat="1" ht="11.25">
      <c r="B481" s="36"/>
      <c r="C481" s="45"/>
      <c r="D481" s="36"/>
      <c r="F481" s="36"/>
      <c r="G481" s="45"/>
      <c r="H481" s="36"/>
    </row>
    <row r="482" spans="2:8" s="35" customFormat="1" ht="11.25">
      <c r="B482" s="36"/>
      <c r="C482" s="45"/>
      <c r="D482" s="36"/>
      <c r="F482" s="36"/>
      <c r="G482" s="45"/>
      <c r="H482" s="36"/>
    </row>
    <row r="483" spans="2:8" s="35" customFormat="1" ht="11.25">
      <c r="B483" s="36"/>
      <c r="C483" s="45"/>
      <c r="D483" s="36"/>
      <c r="F483" s="36"/>
      <c r="G483" s="45"/>
      <c r="H483" s="36"/>
    </row>
    <row r="484" spans="2:8" s="35" customFormat="1" ht="11.25">
      <c r="B484" s="36"/>
      <c r="C484" s="45"/>
      <c r="D484" s="36"/>
      <c r="F484" s="36"/>
      <c r="G484" s="45"/>
      <c r="H484" s="36"/>
    </row>
    <row r="485" spans="2:8" s="35" customFormat="1" ht="11.25">
      <c r="B485" s="36"/>
      <c r="C485" s="45"/>
      <c r="D485" s="36"/>
      <c r="F485" s="36"/>
      <c r="G485" s="45"/>
      <c r="H485" s="36"/>
    </row>
    <row r="486" spans="2:8" s="35" customFormat="1" ht="11.25">
      <c r="B486" s="36"/>
      <c r="C486" s="45"/>
      <c r="D486" s="36"/>
      <c r="F486" s="36"/>
      <c r="G486" s="45"/>
      <c r="H486" s="36"/>
    </row>
    <row r="487" spans="2:8" s="35" customFormat="1" ht="11.25">
      <c r="B487" s="36"/>
      <c r="C487" s="45"/>
      <c r="D487" s="36"/>
      <c r="F487" s="36"/>
      <c r="G487" s="45"/>
      <c r="H487" s="36"/>
    </row>
    <row r="488" spans="2:8" s="35" customFormat="1" ht="11.25">
      <c r="B488" s="36"/>
      <c r="C488" s="45"/>
      <c r="D488" s="36"/>
      <c r="F488" s="36"/>
      <c r="G488" s="45"/>
      <c r="H488" s="36"/>
    </row>
    <row r="489" spans="2:8" s="35" customFormat="1" ht="11.25">
      <c r="B489" s="36"/>
      <c r="C489" s="45"/>
      <c r="D489" s="36"/>
      <c r="F489" s="36"/>
      <c r="G489" s="45"/>
      <c r="H489" s="36"/>
    </row>
    <row r="490" spans="2:8" s="35" customFormat="1" ht="11.25">
      <c r="B490" s="36"/>
      <c r="C490" s="45"/>
      <c r="D490" s="36"/>
      <c r="F490" s="36"/>
      <c r="G490" s="45"/>
      <c r="H490" s="36"/>
    </row>
    <row r="491" spans="2:8" s="35" customFormat="1" ht="11.25">
      <c r="B491" s="36"/>
      <c r="C491" s="45"/>
      <c r="D491" s="36"/>
      <c r="F491" s="36"/>
      <c r="G491" s="45"/>
      <c r="H491" s="36"/>
    </row>
    <row r="492" spans="2:8" s="35" customFormat="1" ht="11.25">
      <c r="B492" s="36"/>
      <c r="C492" s="45"/>
      <c r="D492" s="36"/>
      <c r="F492" s="36"/>
      <c r="G492" s="45"/>
      <c r="H492" s="36"/>
    </row>
    <row r="493" spans="2:8" s="35" customFormat="1" ht="11.25">
      <c r="B493" s="36"/>
      <c r="C493" s="45"/>
      <c r="D493" s="36"/>
      <c r="F493" s="36"/>
      <c r="G493" s="45"/>
      <c r="H493" s="36"/>
    </row>
    <row r="494" spans="2:8" s="35" customFormat="1" ht="11.25">
      <c r="B494" s="36"/>
      <c r="C494" s="45"/>
      <c r="D494" s="36"/>
      <c r="F494" s="36"/>
      <c r="G494" s="45"/>
      <c r="H494" s="36"/>
    </row>
    <row r="495" spans="2:8" s="35" customFormat="1" ht="11.25">
      <c r="B495" s="36"/>
      <c r="C495" s="45"/>
      <c r="D495" s="36"/>
      <c r="F495" s="36"/>
      <c r="G495" s="45"/>
      <c r="H495" s="36"/>
    </row>
    <row r="496" spans="2:8" s="35" customFormat="1" ht="11.25">
      <c r="B496" s="36"/>
      <c r="C496" s="45"/>
      <c r="D496" s="36"/>
      <c r="F496" s="36"/>
      <c r="G496" s="45"/>
      <c r="H496" s="36"/>
    </row>
    <row r="497" spans="2:8" s="35" customFormat="1" ht="11.25">
      <c r="B497" s="36"/>
      <c r="C497" s="45"/>
      <c r="D497" s="36"/>
      <c r="F497" s="36"/>
      <c r="G497" s="45"/>
      <c r="H497" s="36"/>
    </row>
    <row r="498" spans="2:8" s="35" customFormat="1" ht="11.25">
      <c r="B498" s="36"/>
      <c r="C498" s="45"/>
      <c r="D498" s="36"/>
      <c r="F498" s="36"/>
      <c r="G498" s="45"/>
      <c r="H498" s="36"/>
    </row>
    <row r="499" spans="2:8" s="35" customFormat="1" ht="11.25">
      <c r="B499" s="36"/>
      <c r="C499" s="45"/>
      <c r="D499" s="36"/>
      <c r="F499" s="36"/>
      <c r="G499" s="45"/>
      <c r="H499" s="36"/>
    </row>
    <row r="500" spans="2:8" s="35" customFormat="1" ht="11.25">
      <c r="B500" s="36"/>
      <c r="C500" s="45"/>
      <c r="D500" s="36"/>
      <c r="F500" s="36"/>
      <c r="G500" s="45"/>
      <c r="H500" s="36"/>
    </row>
    <row r="501" spans="2:8" s="35" customFormat="1" ht="11.25">
      <c r="B501" s="36"/>
      <c r="C501" s="45"/>
      <c r="D501" s="36"/>
      <c r="F501" s="36"/>
      <c r="G501" s="45"/>
      <c r="H501" s="36"/>
    </row>
    <row r="502" spans="2:8" s="35" customFormat="1" ht="11.25">
      <c r="B502" s="36"/>
      <c r="C502" s="45"/>
      <c r="D502" s="36"/>
      <c r="F502" s="36"/>
      <c r="G502" s="45"/>
      <c r="H502" s="36"/>
    </row>
    <row r="503" spans="2:8" s="35" customFormat="1" ht="11.25">
      <c r="B503" s="36"/>
      <c r="C503" s="45"/>
      <c r="D503" s="36"/>
      <c r="F503" s="36"/>
      <c r="G503" s="45"/>
      <c r="H503" s="36"/>
    </row>
    <row r="504" spans="2:8" s="35" customFormat="1" ht="11.25">
      <c r="B504" s="36"/>
      <c r="C504" s="45"/>
      <c r="D504" s="36"/>
      <c r="F504" s="36"/>
      <c r="G504" s="45"/>
      <c r="H504" s="36"/>
    </row>
    <row r="505" spans="2:8" s="35" customFormat="1" ht="11.25">
      <c r="B505" s="36"/>
      <c r="C505" s="45"/>
      <c r="D505" s="36"/>
      <c r="F505" s="36"/>
      <c r="G505" s="45"/>
      <c r="H505" s="36"/>
    </row>
    <row r="506" spans="2:8" s="35" customFormat="1" ht="11.25">
      <c r="B506" s="36"/>
      <c r="C506" s="45"/>
      <c r="D506" s="36"/>
      <c r="F506" s="36"/>
      <c r="G506" s="45"/>
      <c r="H506" s="36"/>
    </row>
    <row r="507" spans="2:8" s="35" customFormat="1" ht="11.25">
      <c r="B507" s="36"/>
      <c r="C507" s="45"/>
      <c r="D507" s="36"/>
      <c r="F507" s="36"/>
      <c r="G507" s="45"/>
      <c r="H507" s="36"/>
    </row>
    <row r="508" spans="2:8" s="35" customFormat="1" ht="11.25">
      <c r="B508" s="36"/>
      <c r="C508" s="45"/>
      <c r="D508" s="36"/>
      <c r="F508" s="36"/>
      <c r="G508" s="45"/>
      <c r="H508" s="36"/>
    </row>
    <row r="509" spans="2:8" s="35" customFormat="1" ht="11.25">
      <c r="B509" s="36"/>
      <c r="C509" s="45"/>
      <c r="D509" s="36"/>
      <c r="F509" s="36"/>
      <c r="G509" s="45"/>
      <c r="H509" s="36"/>
    </row>
    <row r="510" spans="2:8" s="35" customFormat="1" ht="11.25">
      <c r="B510" s="36"/>
      <c r="C510" s="45"/>
      <c r="D510" s="36"/>
      <c r="F510" s="36"/>
      <c r="G510" s="45"/>
      <c r="H510" s="36"/>
    </row>
    <row r="511" spans="2:8" s="35" customFormat="1" ht="11.25">
      <c r="B511" s="36"/>
      <c r="C511" s="45"/>
      <c r="D511" s="36"/>
      <c r="F511" s="36"/>
      <c r="G511" s="45"/>
      <c r="H511" s="36"/>
    </row>
    <row r="512" spans="2:8" s="35" customFormat="1" ht="11.25">
      <c r="B512" s="36"/>
      <c r="C512" s="45"/>
      <c r="D512" s="36"/>
      <c r="F512" s="36"/>
      <c r="G512" s="45"/>
      <c r="H512" s="36"/>
    </row>
    <row r="513" spans="2:8" s="35" customFormat="1" ht="11.25">
      <c r="B513" s="36"/>
      <c r="C513" s="45"/>
      <c r="D513" s="36"/>
      <c r="F513" s="36"/>
      <c r="G513" s="45"/>
      <c r="H513" s="36"/>
    </row>
    <row r="514" spans="2:8" s="35" customFormat="1" ht="11.25">
      <c r="B514" s="36"/>
      <c r="C514" s="45"/>
      <c r="D514" s="36"/>
      <c r="F514" s="36"/>
      <c r="G514" s="45"/>
      <c r="H514" s="36"/>
    </row>
    <row r="515" spans="2:8" s="35" customFormat="1" ht="11.25">
      <c r="B515" s="36"/>
      <c r="C515" s="45"/>
      <c r="D515" s="36"/>
      <c r="F515" s="36"/>
      <c r="G515" s="45"/>
      <c r="H515" s="36"/>
    </row>
    <row r="516" spans="2:8" s="35" customFormat="1" ht="11.25">
      <c r="B516" s="36"/>
      <c r="C516" s="45"/>
      <c r="D516" s="36"/>
      <c r="F516" s="36"/>
      <c r="G516" s="45"/>
      <c r="H516" s="36"/>
    </row>
    <row r="517" spans="2:8" s="35" customFormat="1" ht="11.25">
      <c r="B517" s="36"/>
      <c r="C517" s="45"/>
      <c r="D517" s="36"/>
      <c r="F517" s="36"/>
      <c r="G517" s="45"/>
      <c r="H517" s="36"/>
    </row>
    <row r="518" spans="2:8" s="35" customFormat="1" ht="11.25">
      <c r="B518" s="36"/>
      <c r="C518" s="45"/>
      <c r="D518" s="36"/>
      <c r="F518" s="36"/>
      <c r="G518" s="45"/>
      <c r="H518" s="36"/>
    </row>
    <row r="519" spans="2:8" s="35" customFormat="1" ht="11.25">
      <c r="B519" s="36"/>
      <c r="C519" s="45"/>
      <c r="D519" s="36"/>
      <c r="F519" s="36"/>
      <c r="G519" s="45"/>
      <c r="H519" s="36"/>
    </row>
    <row r="520" spans="2:8" s="35" customFormat="1" ht="11.25">
      <c r="B520" s="36"/>
      <c r="C520" s="45"/>
      <c r="D520" s="36"/>
      <c r="F520" s="36"/>
      <c r="G520" s="45"/>
      <c r="H520" s="36"/>
    </row>
    <row r="521" spans="2:8" s="35" customFormat="1" ht="11.25">
      <c r="B521" s="36"/>
      <c r="C521" s="45"/>
      <c r="D521" s="36"/>
      <c r="F521" s="36"/>
      <c r="G521" s="45"/>
      <c r="H521" s="36"/>
    </row>
    <row r="522" spans="2:8" s="35" customFormat="1" ht="11.25">
      <c r="B522" s="36"/>
      <c r="C522" s="45"/>
      <c r="D522" s="36"/>
      <c r="F522" s="36"/>
      <c r="G522" s="45"/>
      <c r="H522" s="36"/>
    </row>
    <row r="523" spans="2:8" s="35" customFormat="1" ht="11.25">
      <c r="B523" s="36"/>
      <c r="C523" s="45"/>
      <c r="D523" s="36"/>
      <c r="F523" s="36"/>
      <c r="G523" s="45"/>
      <c r="H523" s="36"/>
    </row>
    <row r="524" spans="2:8" s="35" customFormat="1" ht="11.25">
      <c r="B524" s="36"/>
      <c r="C524" s="45"/>
      <c r="D524" s="36"/>
      <c r="F524" s="36"/>
      <c r="G524" s="45"/>
      <c r="H524" s="36"/>
    </row>
    <row r="525" spans="2:8" s="35" customFormat="1" ht="11.25">
      <c r="B525" s="36"/>
      <c r="C525" s="45"/>
      <c r="D525" s="36"/>
      <c r="F525" s="36"/>
      <c r="G525" s="45"/>
      <c r="H525" s="36"/>
    </row>
    <row r="526" spans="2:8" s="35" customFormat="1" ht="11.25">
      <c r="B526" s="36"/>
      <c r="C526" s="45"/>
      <c r="D526" s="36"/>
      <c r="F526" s="36"/>
      <c r="G526" s="45"/>
      <c r="H526" s="36"/>
    </row>
    <row r="527" spans="2:8" s="35" customFormat="1" ht="11.25">
      <c r="B527" s="36"/>
      <c r="C527" s="45"/>
      <c r="D527" s="36"/>
      <c r="F527" s="36"/>
      <c r="G527" s="45"/>
      <c r="H527" s="36"/>
    </row>
    <row r="528" spans="2:8" s="35" customFormat="1" ht="11.25">
      <c r="B528" s="36"/>
      <c r="C528" s="45"/>
      <c r="D528" s="36"/>
      <c r="F528" s="36"/>
      <c r="G528" s="45"/>
      <c r="H528" s="36"/>
    </row>
    <row r="529" spans="2:8" s="35" customFormat="1" ht="11.25">
      <c r="B529" s="36"/>
      <c r="C529" s="45"/>
      <c r="D529" s="36"/>
      <c r="F529" s="36"/>
      <c r="G529" s="45"/>
      <c r="H529" s="36"/>
    </row>
    <row r="530" spans="2:8" s="35" customFormat="1" ht="11.25">
      <c r="B530" s="36"/>
      <c r="C530" s="45"/>
      <c r="D530" s="36"/>
      <c r="F530" s="36"/>
      <c r="G530" s="45"/>
      <c r="H530" s="36"/>
    </row>
    <row r="531" spans="2:8" s="35" customFormat="1" ht="11.25">
      <c r="B531" s="36"/>
      <c r="C531" s="45"/>
      <c r="D531" s="36"/>
      <c r="F531" s="36"/>
      <c r="G531" s="45"/>
      <c r="H531" s="36"/>
    </row>
    <row r="532" spans="2:8" s="35" customFormat="1" ht="11.25">
      <c r="B532" s="36"/>
      <c r="C532" s="45"/>
      <c r="D532" s="36"/>
      <c r="F532" s="36"/>
      <c r="G532" s="45"/>
      <c r="H532" s="36"/>
    </row>
    <row r="533" spans="2:8" s="35" customFormat="1" ht="11.25">
      <c r="B533" s="36"/>
      <c r="C533" s="45"/>
      <c r="D533" s="36"/>
      <c r="F533" s="36"/>
      <c r="G533" s="45"/>
      <c r="H533" s="36"/>
    </row>
    <row r="534" spans="2:8" s="35" customFormat="1" ht="11.25">
      <c r="B534" s="36"/>
      <c r="C534" s="45"/>
      <c r="D534" s="36"/>
      <c r="F534" s="36"/>
      <c r="G534" s="45"/>
      <c r="H534" s="36"/>
    </row>
    <row r="535" spans="2:8" s="35" customFormat="1" ht="11.25">
      <c r="B535" s="36"/>
      <c r="C535" s="45"/>
      <c r="D535" s="36"/>
      <c r="F535" s="36"/>
      <c r="G535" s="45"/>
      <c r="H535" s="36"/>
    </row>
    <row r="536" spans="2:8" s="35" customFormat="1" ht="11.25">
      <c r="B536" s="36"/>
      <c r="C536" s="45"/>
      <c r="D536" s="36"/>
      <c r="F536" s="36"/>
      <c r="G536" s="45"/>
      <c r="H536" s="36"/>
    </row>
    <row r="537" spans="2:8" s="35" customFormat="1" ht="11.25">
      <c r="B537" s="36"/>
      <c r="C537" s="45"/>
      <c r="D537" s="36"/>
      <c r="F537" s="36"/>
      <c r="G537" s="45"/>
      <c r="H537" s="36"/>
    </row>
    <row r="538" spans="2:8" s="35" customFormat="1" ht="11.25">
      <c r="B538" s="36"/>
      <c r="C538" s="45"/>
      <c r="D538" s="36"/>
      <c r="F538" s="36"/>
      <c r="G538" s="45"/>
      <c r="H538" s="36"/>
    </row>
    <row r="539" spans="2:8" s="35" customFormat="1" ht="11.25">
      <c r="B539" s="36"/>
      <c r="C539" s="45"/>
      <c r="D539" s="36"/>
      <c r="F539" s="36"/>
      <c r="G539" s="45"/>
      <c r="H539" s="36"/>
    </row>
    <row r="540" spans="2:8" s="35" customFormat="1" ht="11.25">
      <c r="B540" s="36"/>
      <c r="C540" s="45"/>
      <c r="D540" s="36"/>
      <c r="F540" s="36"/>
      <c r="G540" s="45"/>
      <c r="H540" s="36"/>
    </row>
    <row r="541" spans="2:8" s="35" customFormat="1" ht="11.25">
      <c r="B541" s="36"/>
      <c r="C541" s="45"/>
      <c r="D541" s="36"/>
      <c r="F541" s="36"/>
      <c r="G541" s="45"/>
      <c r="H541" s="36"/>
    </row>
    <row r="542" spans="2:8" s="35" customFormat="1" ht="11.25">
      <c r="B542" s="36"/>
      <c r="C542" s="45"/>
      <c r="D542" s="36"/>
      <c r="F542" s="36"/>
      <c r="G542" s="45"/>
      <c r="H542" s="36"/>
    </row>
    <row r="543" spans="2:8" s="35" customFormat="1" ht="11.25">
      <c r="B543" s="36"/>
      <c r="C543" s="45"/>
      <c r="D543" s="36"/>
      <c r="F543" s="36"/>
      <c r="G543" s="45"/>
      <c r="H543" s="36"/>
    </row>
    <row r="544" spans="2:8" s="35" customFormat="1" ht="11.25">
      <c r="B544" s="36"/>
      <c r="C544" s="45"/>
      <c r="D544" s="36"/>
      <c r="F544" s="36"/>
      <c r="G544" s="45"/>
      <c r="H544" s="36"/>
    </row>
    <row r="545" spans="2:8" s="35" customFormat="1" ht="11.25">
      <c r="B545" s="36"/>
      <c r="C545" s="45"/>
      <c r="D545" s="36"/>
      <c r="F545" s="36"/>
      <c r="G545" s="45"/>
      <c r="H545" s="36"/>
    </row>
    <row r="546" spans="2:8" s="35" customFormat="1" ht="11.25">
      <c r="B546" s="36"/>
      <c r="C546" s="45"/>
      <c r="D546" s="36"/>
      <c r="F546" s="36"/>
      <c r="G546" s="45"/>
      <c r="H546" s="36"/>
    </row>
    <row r="547" spans="2:8" s="35" customFormat="1" ht="11.25">
      <c r="B547" s="36"/>
      <c r="C547" s="45"/>
      <c r="D547" s="36"/>
      <c r="F547" s="36"/>
      <c r="G547" s="45"/>
      <c r="H547" s="36"/>
    </row>
    <row r="548" spans="2:8" s="35" customFormat="1" ht="11.25">
      <c r="B548" s="36"/>
      <c r="C548" s="45"/>
      <c r="D548" s="36"/>
      <c r="F548" s="36"/>
      <c r="G548" s="45"/>
      <c r="H548" s="36"/>
    </row>
    <row r="549" spans="2:8" s="35" customFormat="1" ht="11.25">
      <c r="B549" s="36"/>
      <c r="C549" s="45"/>
      <c r="D549" s="36"/>
      <c r="F549" s="36"/>
      <c r="G549" s="45"/>
      <c r="H549" s="36"/>
    </row>
    <row r="550" spans="2:8" s="35" customFormat="1" ht="11.25">
      <c r="B550" s="36"/>
      <c r="C550" s="45"/>
      <c r="D550" s="36"/>
      <c r="F550" s="36"/>
      <c r="G550" s="45"/>
      <c r="H550" s="36"/>
    </row>
    <row r="551" spans="2:8" s="35" customFormat="1" ht="11.25">
      <c r="B551" s="36"/>
      <c r="C551" s="45"/>
      <c r="D551" s="36"/>
      <c r="F551" s="36"/>
      <c r="G551" s="45"/>
      <c r="H551" s="36"/>
    </row>
    <row r="552" spans="2:8" s="35" customFormat="1" ht="11.25">
      <c r="B552" s="36"/>
      <c r="C552" s="45"/>
      <c r="D552" s="36"/>
      <c r="F552" s="36"/>
      <c r="G552" s="45"/>
      <c r="H552" s="36"/>
    </row>
    <row r="553" spans="2:8" s="35" customFormat="1" ht="11.25">
      <c r="B553" s="36"/>
      <c r="C553" s="45"/>
      <c r="D553" s="36"/>
      <c r="F553" s="36"/>
      <c r="G553" s="45"/>
      <c r="H553" s="36"/>
    </row>
    <row r="554" spans="2:8" s="35" customFormat="1" ht="11.25">
      <c r="B554" s="36"/>
      <c r="C554" s="45"/>
      <c r="D554" s="36"/>
      <c r="F554" s="36"/>
      <c r="G554" s="45"/>
      <c r="H554" s="36"/>
    </row>
    <row r="555" spans="2:8" s="35" customFormat="1" ht="11.25">
      <c r="B555" s="36"/>
      <c r="C555" s="45"/>
      <c r="D555" s="36"/>
      <c r="F555" s="36"/>
      <c r="G555" s="45"/>
      <c r="H555" s="36"/>
    </row>
    <row r="556" spans="2:8" s="35" customFormat="1" ht="11.25">
      <c r="B556" s="36"/>
      <c r="C556" s="45"/>
      <c r="D556" s="36"/>
      <c r="F556" s="36"/>
      <c r="G556" s="45"/>
      <c r="H556" s="36"/>
    </row>
    <row r="557" spans="2:8" s="35" customFormat="1" ht="11.25">
      <c r="B557" s="36"/>
      <c r="C557" s="45"/>
      <c r="D557" s="36"/>
      <c r="F557" s="36"/>
      <c r="G557" s="45"/>
      <c r="H557" s="36"/>
    </row>
    <row r="558" spans="2:8" s="35" customFormat="1" ht="11.25">
      <c r="B558" s="36"/>
      <c r="C558" s="45"/>
      <c r="D558" s="36"/>
      <c r="F558" s="36"/>
      <c r="G558" s="45"/>
      <c r="H558" s="36"/>
    </row>
    <row r="559" spans="2:8" s="35" customFormat="1" ht="11.25">
      <c r="B559" s="36"/>
      <c r="C559" s="45"/>
      <c r="D559" s="36"/>
      <c r="F559" s="36"/>
      <c r="G559" s="45"/>
      <c r="H559" s="36"/>
    </row>
    <row r="560" spans="2:8" s="35" customFormat="1" ht="11.25">
      <c r="B560" s="36"/>
      <c r="C560" s="45"/>
      <c r="D560" s="36"/>
      <c r="F560" s="36"/>
      <c r="G560" s="45"/>
      <c r="H560" s="36"/>
    </row>
    <row r="561" spans="2:8" s="35" customFormat="1" ht="11.25">
      <c r="B561" s="36"/>
      <c r="C561" s="45"/>
      <c r="D561" s="36"/>
      <c r="F561" s="36"/>
      <c r="G561" s="45"/>
      <c r="H561" s="36"/>
    </row>
    <row r="562" spans="2:8" s="35" customFormat="1" ht="11.25">
      <c r="B562" s="36"/>
      <c r="C562" s="45"/>
      <c r="D562" s="36"/>
      <c r="F562" s="36"/>
      <c r="G562" s="45"/>
      <c r="H562" s="36"/>
    </row>
    <row r="563" spans="2:8" s="35" customFormat="1" ht="11.25">
      <c r="B563" s="36"/>
      <c r="C563" s="45"/>
      <c r="D563" s="36"/>
      <c r="F563" s="36"/>
      <c r="G563" s="45"/>
      <c r="H563" s="36"/>
    </row>
    <row r="564" spans="2:8" s="35" customFormat="1" ht="11.25">
      <c r="B564" s="36"/>
      <c r="C564" s="45"/>
      <c r="D564" s="36"/>
      <c r="F564" s="36"/>
      <c r="G564" s="45"/>
      <c r="H564" s="36"/>
    </row>
    <row r="565" spans="2:8" s="35" customFormat="1" ht="11.25">
      <c r="B565" s="36"/>
      <c r="C565" s="45"/>
      <c r="D565" s="36"/>
      <c r="F565" s="36"/>
      <c r="G565" s="45"/>
      <c r="H565" s="36"/>
    </row>
    <row r="566" spans="2:8" s="35" customFormat="1" ht="11.25">
      <c r="B566" s="36"/>
      <c r="C566" s="45"/>
      <c r="D566" s="36"/>
      <c r="F566" s="36"/>
      <c r="G566" s="45"/>
      <c r="H566" s="36"/>
    </row>
    <row r="567" spans="2:8" s="35" customFormat="1" ht="11.25">
      <c r="B567" s="36"/>
      <c r="C567" s="45"/>
      <c r="D567" s="36"/>
      <c r="F567" s="36"/>
      <c r="G567" s="45"/>
      <c r="H567" s="36"/>
    </row>
    <row r="568" spans="2:8" s="35" customFormat="1" ht="11.25">
      <c r="B568" s="36"/>
      <c r="C568" s="45"/>
      <c r="D568" s="36"/>
      <c r="F568" s="36"/>
      <c r="G568" s="45"/>
      <c r="H568" s="36"/>
    </row>
    <row r="569" spans="2:8" s="35" customFormat="1" ht="11.25">
      <c r="B569" s="36"/>
      <c r="C569" s="45"/>
      <c r="D569" s="36"/>
      <c r="F569" s="36"/>
      <c r="G569" s="45"/>
      <c r="H569" s="36"/>
    </row>
    <row r="570" spans="2:8" s="35" customFormat="1" ht="11.25">
      <c r="B570" s="36"/>
      <c r="C570" s="45"/>
      <c r="D570" s="36"/>
      <c r="F570" s="36"/>
      <c r="G570" s="45"/>
      <c r="H570" s="36"/>
    </row>
    <row r="571" spans="2:8" s="35" customFormat="1" ht="11.25">
      <c r="B571" s="36"/>
      <c r="C571" s="45"/>
      <c r="D571" s="36"/>
      <c r="F571" s="36"/>
      <c r="G571" s="45"/>
      <c r="H571" s="36"/>
    </row>
    <row r="572" spans="2:8" s="35" customFormat="1" ht="11.25">
      <c r="B572" s="36"/>
      <c r="C572" s="45"/>
      <c r="D572" s="36"/>
      <c r="F572" s="36"/>
      <c r="G572" s="45"/>
      <c r="H572" s="36"/>
    </row>
    <row r="573" spans="2:8" s="35" customFormat="1" ht="11.25">
      <c r="B573" s="36"/>
      <c r="C573" s="45"/>
      <c r="D573" s="36"/>
      <c r="F573" s="36"/>
      <c r="G573" s="45"/>
      <c r="H573" s="36"/>
    </row>
    <row r="574" spans="2:8" s="35" customFormat="1" ht="11.25">
      <c r="B574" s="36"/>
      <c r="C574" s="45"/>
      <c r="D574" s="36"/>
      <c r="F574" s="36"/>
      <c r="G574" s="45"/>
      <c r="H574" s="36"/>
    </row>
    <row r="575" spans="2:8" s="35" customFormat="1" ht="11.25">
      <c r="B575" s="36"/>
      <c r="C575" s="45"/>
      <c r="D575" s="36"/>
      <c r="F575" s="36"/>
      <c r="G575" s="45"/>
      <c r="H575" s="36"/>
    </row>
    <row r="576" spans="2:8" s="35" customFormat="1" ht="11.25">
      <c r="B576" s="36"/>
      <c r="C576" s="45"/>
      <c r="D576" s="36"/>
      <c r="F576" s="36"/>
      <c r="G576" s="45"/>
      <c r="H576" s="36"/>
    </row>
    <row r="577" spans="2:8" s="35" customFormat="1" ht="11.25">
      <c r="B577" s="36"/>
      <c r="C577" s="45"/>
      <c r="D577" s="36"/>
      <c r="F577" s="36"/>
      <c r="G577" s="45"/>
      <c r="H577" s="36"/>
    </row>
    <row r="578" spans="2:8" s="35" customFormat="1" ht="11.25">
      <c r="B578" s="36"/>
      <c r="C578" s="45"/>
      <c r="D578" s="36"/>
      <c r="F578" s="36"/>
      <c r="G578" s="45"/>
      <c r="H578" s="36"/>
    </row>
    <row r="579" spans="2:8" s="35" customFormat="1" ht="11.25">
      <c r="B579" s="36"/>
      <c r="C579" s="45"/>
      <c r="D579" s="36"/>
      <c r="F579" s="36"/>
      <c r="G579" s="45"/>
      <c r="H579" s="36"/>
    </row>
    <row r="580" spans="2:8" s="35" customFormat="1" ht="11.25">
      <c r="B580" s="36"/>
      <c r="C580" s="45"/>
      <c r="D580" s="36"/>
      <c r="F580" s="36"/>
      <c r="G580" s="45"/>
      <c r="H580" s="36"/>
    </row>
    <row r="581" spans="2:8" s="35" customFormat="1" ht="11.25">
      <c r="B581" s="36"/>
      <c r="C581" s="45"/>
      <c r="D581" s="36"/>
      <c r="F581" s="36"/>
      <c r="G581" s="45"/>
      <c r="H581" s="36"/>
    </row>
    <row r="582" spans="2:8" s="35" customFormat="1" ht="11.25">
      <c r="B582" s="36"/>
      <c r="C582" s="45"/>
      <c r="D582" s="36"/>
      <c r="F582" s="36"/>
      <c r="G582" s="45"/>
      <c r="H582" s="36"/>
    </row>
    <row r="583" spans="2:8" s="35" customFormat="1" ht="11.25">
      <c r="B583" s="36"/>
      <c r="C583" s="45"/>
      <c r="D583" s="36"/>
      <c r="F583" s="36"/>
      <c r="G583" s="45"/>
      <c r="H583" s="36"/>
    </row>
    <row r="584" spans="2:8" s="35" customFormat="1" ht="11.25">
      <c r="B584" s="36"/>
      <c r="C584" s="45"/>
      <c r="D584" s="36"/>
      <c r="F584" s="36"/>
      <c r="G584" s="45"/>
      <c r="H584" s="36"/>
    </row>
    <row r="585" spans="2:8" s="35" customFormat="1" ht="11.25">
      <c r="B585" s="36"/>
      <c r="C585" s="45"/>
      <c r="D585" s="36"/>
      <c r="F585" s="36"/>
      <c r="G585" s="45"/>
      <c r="H585" s="36"/>
    </row>
    <row r="586" spans="2:8" s="35" customFormat="1" ht="11.25">
      <c r="B586" s="36"/>
      <c r="C586" s="45"/>
      <c r="D586" s="36"/>
      <c r="F586" s="36"/>
      <c r="G586" s="45"/>
      <c r="H586" s="36"/>
    </row>
    <row r="587" spans="2:8" s="35" customFormat="1" ht="11.25">
      <c r="B587" s="36"/>
      <c r="C587" s="45"/>
      <c r="D587" s="36"/>
      <c r="F587" s="36"/>
      <c r="G587" s="45"/>
      <c r="H587" s="36"/>
    </row>
    <row r="588" spans="2:8" s="35" customFormat="1" ht="11.25">
      <c r="B588" s="36"/>
      <c r="C588" s="45"/>
      <c r="D588" s="36"/>
      <c r="F588" s="36"/>
      <c r="G588" s="45"/>
      <c r="H588" s="36"/>
    </row>
    <row r="589" spans="2:8" s="35" customFormat="1" ht="11.25">
      <c r="B589" s="36"/>
      <c r="C589" s="45"/>
      <c r="D589" s="36"/>
      <c r="F589" s="36"/>
      <c r="G589" s="45"/>
      <c r="H589" s="36"/>
    </row>
    <row r="590" spans="2:8" s="35" customFormat="1" ht="11.25">
      <c r="B590" s="36"/>
      <c r="C590" s="45"/>
      <c r="D590" s="36"/>
      <c r="F590" s="36"/>
      <c r="G590" s="45"/>
      <c r="H590" s="36"/>
    </row>
    <row r="591" spans="2:8" s="35" customFormat="1" ht="11.25">
      <c r="B591" s="36"/>
      <c r="C591" s="45"/>
      <c r="D591" s="36"/>
      <c r="F591" s="36"/>
      <c r="G591" s="45"/>
      <c r="H591" s="36"/>
    </row>
    <row r="592" spans="2:8" s="35" customFormat="1" ht="11.25">
      <c r="B592" s="36"/>
      <c r="C592" s="45"/>
      <c r="D592" s="36"/>
      <c r="F592" s="36"/>
      <c r="G592" s="45"/>
      <c r="H592" s="36"/>
    </row>
    <row r="593" spans="2:8" s="35" customFormat="1" ht="11.25">
      <c r="B593" s="36"/>
      <c r="C593" s="45"/>
      <c r="D593" s="36"/>
      <c r="F593" s="36"/>
      <c r="G593" s="45"/>
      <c r="H593" s="36"/>
    </row>
    <row r="594" spans="2:8" s="35" customFormat="1" ht="11.25">
      <c r="B594" s="36"/>
      <c r="C594" s="45"/>
      <c r="D594" s="36"/>
      <c r="F594" s="36"/>
      <c r="G594" s="45"/>
      <c r="H594" s="36"/>
    </row>
    <row r="595" spans="2:8" s="35" customFormat="1" ht="11.25">
      <c r="B595" s="36"/>
      <c r="C595" s="45"/>
      <c r="D595" s="36"/>
      <c r="F595" s="36"/>
      <c r="G595" s="45"/>
      <c r="H595" s="36"/>
    </row>
    <row r="596" spans="2:8" s="35" customFormat="1" ht="11.25">
      <c r="B596" s="36"/>
      <c r="C596" s="45"/>
      <c r="D596" s="36"/>
      <c r="F596" s="36"/>
      <c r="G596" s="45"/>
      <c r="H596" s="36"/>
    </row>
    <row r="597" spans="2:8" s="35" customFormat="1" ht="11.25">
      <c r="B597" s="36"/>
      <c r="C597" s="45"/>
      <c r="D597" s="36"/>
      <c r="F597" s="36"/>
      <c r="G597" s="45"/>
      <c r="H597" s="36"/>
    </row>
    <row r="598" spans="2:8" s="35" customFormat="1" ht="11.25">
      <c r="B598" s="36"/>
      <c r="C598" s="45"/>
      <c r="D598" s="36"/>
      <c r="F598" s="36"/>
      <c r="G598" s="45"/>
      <c r="H598" s="36"/>
    </row>
    <row r="599" spans="2:8" s="35" customFormat="1" ht="11.25">
      <c r="B599" s="36"/>
      <c r="C599" s="45"/>
      <c r="D599" s="36"/>
      <c r="F599" s="36"/>
      <c r="G599" s="45"/>
      <c r="H599" s="36"/>
    </row>
    <row r="600" spans="2:8" s="35" customFormat="1" ht="11.25">
      <c r="B600" s="36"/>
      <c r="C600" s="45"/>
      <c r="D600" s="36"/>
      <c r="F600" s="36"/>
      <c r="G600" s="45"/>
      <c r="H600" s="36"/>
    </row>
    <row r="601" spans="2:8" s="35" customFormat="1" ht="11.25">
      <c r="B601" s="36"/>
      <c r="C601" s="45"/>
      <c r="D601" s="36"/>
      <c r="F601" s="36"/>
      <c r="G601" s="45"/>
      <c r="H601" s="36"/>
    </row>
    <row r="602" spans="2:8" s="35" customFormat="1" ht="11.25">
      <c r="B602" s="36"/>
      <c r="C602" s="45"/>
      <c r="D602" s="36"/>
      <c r="F602" s="36"/>
      <c r="G602" s="45"/>
      <c r="H602" s="36"/>
    </row>
    <row r="603" spans="2:8" s="35" customFormat="1" ht="11.25">
      <c r="B603" s="36"/>
      <c r="C603" s="45"/>
      <c r="D603" s="36"/>
      <c r="F603" s="36"/>
      <c r="G603" s="45"/>
      <c r="H603" s="36"/>
    </row>
    <row r="604" spans="2:8" s="35" customFormat="1" ht="11.25">
      <c r="B604" s="36"/>
      <c r="C604" s="45"/>
      <c r="D604" s="36"/>
      <c r="F604" s="36"/>
      <c r="G604" s="45"/>
      <c r="H604" s="36"/>
    </row>
    <row r="605" spans="2:8" s="35" customFormat="1" ht="11.25">
      <c r="B605" s="36"/>
      <c r="C605" s="45"/>
      <c r="D605" s="36"/>
      <c r="F605" s="36"/>
      <c r="G605" s="45"/>
      <c r="H605" s="36"/>
    </row>
    <row r="606" spans="2:8" s="35" customFormat="1" ht="11.25">
      <c r="B606" s="36"/>
      <c r="C606" s="45"/>
      <c r="D606" s="36"/>
      <c r="F606" s="36"/>
      <c r="G606" s="45"/>
      <c r="H606" s="36"/>
    </row>
    <row r="607" spans="2:8" s="35" customFormat="1" ht="11.25">
      <c r="B607" s="36"/>
      <c r="C607" s="45"/>
      <c r="D607" s="36"/>
      <c r="F607" s="36"/>
      <c r="G607" s="45"/>
      <c r="H607" s="36"/>
    </row>
    <row r="608" spans="2:8" s="35" customFormat="1" ht="11.25">
      <c r="B608" s="36"/>
      <c r="C608" s="45"/>
      <c r="D608" s="36"/>
      <c r="F608" s="36"/>
      <c r="G608" s="45"/>
      <c r="H608" s="36"/>
    </row>
    <row r="609" spans="2:8" s="35" customFormat="1" ht="11.25">
      <c r="B609" s="36"/>
      <c r="C609" s="45"/>
      <c r="D609" s="36"/>
      <c r="F609" s="36"/>
      <c r="G609" s="45"/>
      <c r="H609" s="36"/>
    </row>
    <row r="610" spans="2:8" s="35" customFormat="1" ht="11.25">
      <c r="B610" s="36"/>
      <c r="C610" s="45"/>
      <c r="D610" s="36"/>
      <c r="F610" s="36"/>
      <c r="G610" s="45"/>
      <c r="H610" s="36"/>
    </row>
    <row r="611" spans="2:8" s="35" customFormat="1" ht="11.25">
      <c r="B611" s="36"/>
      <c r="C611" s="45"/>
      <c r="D611" s="36"/>
      <c r="F611" s="36"/>
      <c r="G611" s="45"/>
      <c r="H611" s="36"/>
    </row>
    <row r="612" spans="2:8" s="35" customFormat="1" ht="11.25">
      <c r="B612" s="36"/>
      <c r="C612" s="45"/>
      <c r="D612" s="36"/>
      <c r="F612" s="36"/>
      <c r="G612" s="45"/>
      <c r="H612" s="36"/>
    </row>
    <row r="613" spans="2:8" s="35" customFormat="1" ht="11.25">
      <c r="B613" s="36"/>
      <c r="C613" s="45"/>
      <c r="D613" s="36"/>
      <c r="F613" s="36"/>
      <c r="G613" s="45"/>
      <c r="H613" s="36"/>
    </row>
    <row r="614" spans="2:8" s="35" customFormat="1" ht="11.25">
      <c r="B614" s="36"/>
      <c r="C614" s="45"/>
      <c r="D614" s="36"/>
      <c r="F614" s="36"/>
      <c r="G614" s="45"/>
      <c r="H614" s="36"/>
    </row>
    <row r="615" spans="2:8" s="35" customFormat="1" ht="11.25">
      <c r="B615" s="36"/>
      <c r="C615" s="45"/>
      <c r="D615" s="36"/>
      <c r="F615" s="36"/>
      <c r="G615" s="45"/>
      <c r="H615" s="36"/>
    </row>
    <row r="616" spans="2:8" s="35" customFormat="1" ht="11.25">
      <c r="B616" s="36"/>
      <c r="C616" s="45"/>
      <c r="D616" s="36"/>
      <c r="F616" s="36"/>
      <c r="G616" s="45"/>
      <c r="H616" s="36"/>
    </row>
    <row r="617" spans="2:8" s="35" customFormat="1" ht="11.25">
      <c r="B617" s="36"/>
      <c r="C617" s="45"/>
      <c r="D617" s="36"/>
      <c r="F617" s="36"/>
      <c r="G617" s="45"/>
      <c r="H617" s="36"/>
    </row>
    <row r="618" spans="2:8" s="35" customFormat="1" ht="11.25">
      <c r="B618" s="36"/>
      <c r="C618" s="45"/>
      <c r="D618" s="36"/>
      <c r="F618" s="36"/>
      <c r="G618" s="45"/>
      <c r="H618" s="36"/>
    </row>
    <row r="619" spans="2:8" s="35" customFormat="1" ht="11.25">
      <c r="B619" s="36"/>
      <c r="C619" s="45"/>
      <c r="D619" s="36"/>
      <c r="F619" s="36"/>
      <c r="G619" s="45"/>
      <c r="H619" s="36"/>
    </row>
    <row r="620" spans="2:8" s="35" customFormat="1" ht="11.25">
      <c r="B620" s="36"/>
      <c r="C620" s="45"/>
      <c r="D620" s="36"/>
      <c r="F620" s="36"/>
      <c r="G620" s="45"/>
      <c r="H620" s="36"/>
    </row>
    <row r="621" spans="2:8" s="35" customFormat="1" ht="11.25">
      <c r="B621" s="36"/>
      <c r="C621" s="45"/>
      <c r="D621" s="36"/>
      <c r="F621" s="36"/>
      <c r="G621" s="45"/>
      <c r="H621" s="36"/>
    </row>
    <row r="622" spans="2:8" s="35" customFormat="1" ht="11.25">
      <c r="B622" s="36"/>
      <c r="C622" s="45"/>
      <c r="D622" s="36"/>
      <c r="F622" s="36"/>
      <c r="G622" s="45"/>
      <c r="H622" s="36"/>
    </row>
    <row r="623" spans="2:8" s="35" customFormat="1" ht="11.25">
      <c r="B623" s="36"/>
      <c r="C623" s="45"/>
      <c r="D623" s="36"/>
      <c r="F623" s="36"/>
      <c r="G623" s="45"/>
      <c r="H623" s="36"/>
    </row>
    <row r="624" spans="2:8" s="35" customFormat="1" ht="11.25">
      <c r="B624" s="36"/>
      <c r="C624" s="45"/>
      <c r="D624" s="36"/>
      <c r="F624" s="36"/>
      <c r="G624" s="45"/>
      <c r="H624" s="36"/>
    </row>
    <row r="625" spans="2:8" s="35" customFormat="1" ht="11.25">
      <c r="B625" s="36"/>
      <c r="C625" s="45"/>
      <c r="D625" s="36"/>
      <c r="F625" s="36"/>
      <c r="G625" s="45"/>
      <c r="H625" s="36"/>
    </row>
    <row r="626" spans="2:8" s="35" customFormat="1" ht="11.25">
      <c r="B626" s="36"/>
      <c r="C626" s="45"/>
      <c r="D626" s="36"/>
      <c r="F626" s="36"/>
      <c r="G626" s="45"/>
      <c r="H626" s="36"/>
    </row>
    <row r="627" spans="2:8" s="35" customFormat="1" ht="11.25">
      <c r="B627" s="36"/>
      <c r="C627" s="45"/>
      <c r="D627" s="36"/>
      <c r="F627" s="36"/>
      <c r="G627" s="45"/>
      <c r="H627" s="36"/>
    </row>
    <row r="628" spans="2:8" s="35" customFormat="1" ht="11.25">
      <c r="B628" s="36"/>
      <c r="C628" s="45"/>
      <c r="D628" s="36"/>
      <c r="F628" s="36"/>
      <c r="G628" s="45"/>
      <c r="H628" s="36"/>
    </row>
    <row r="629" spans="2:8" s="35" customFormat="1" ht="11.25">
      <c r="B629" s="36"/>
      <c r="C629" s="45"/>
      <c r="D629" s="36"/>
      <c r="F629" s="36"/>
      <c r="G629" s="45"/>
      <c r="H629" s="36"/>
    </row>
    <row r="630" spans="2:8" s="35" customFormat="1" ht="11.25">
      <c r="B630" s="36"/>
      <c r="C630" s="45"/>
      <c r="D630" s="36"/>
      <c r="F630" s="36"/>
      <c r="G630" s="45"/>
      <c r="H630" s="36"/>
    </row>
    <row r="631" spans="2:8" s="35" customFormat="1" ht="11.25">
      <c r="B631" s="36"/>
      <c r="C631" s="45"/>
      <c r="D631" s="36"/>
      <c r="F631" s="36"/>
      <c r="G631" s="45"/>
      <c r="H631" s="36"/>
    </row>
    <row r="632" spans="2:8" s="35" customFormat="1" ht="11.25">
      <c r="B632" s="36"/>
      <c r="C632" s="45"/>
      <c r="D632" s="36"/>
      <c r="F632" s="36"/>
      <c r="G632" s="45"/>
      <c r="H632" s="36"/>
    </row>
    <row r="633" spans="2:8" s="35" customFormat="1" ht="11.25">
      <c r="B633" s="36"/>
      <c r="C633" s="45"/>
      <c r="D633" s="36"/>
      <c r="F633" s="36"/>
      <c r="G633" s="45"/>
      <c r="H633" s="36"/>
    </row>
    <row r="634" spans="2:8" s="35" customFormat="1" ht="11.25">
      <c r="B634" s="36"/>
      <c r="C634" s="45"/>
      <c r="D634" s="36"/>
      <c r="F634" s="36"/>
      <c r="G634" s="45"/>
      <c r="H634" s="36"/>
    </row>
    <row r="635" spans="2:8" s="35" customFormat="1" ht="11.25">
      <c r="B635" s="36"/>
      <c r="C635" s="45"/>
      <c r="D635" s="36"/>
      <c r="F635" s="36"/>
      <c r="G635" s="45"/>
      <c r="H635" s="36"/>
    </row>
    <row r="636" spans="2:8" s="35" customFormat="1" ht="11.25">
      <c r="B636" s="36"/>
      <c r="C636" s="45"/>
      <c r="D636" s="36"/>
      <c r="F636" s="36"/>
      <c r="G636" s="45"/>
      <c r="H636" s="36"/>
    </row>
    <row r="637" spans="2:8" s="35" customFormat="1" ht="11.25">
      <c r="B637" s="36"/>
      <c r="C637" s="45"/>
      <c r="D637" s="36"/>
      <c r="F637" s="36"/>
      <c r="G637" s="45"/>
      <c r="H637" s="36"/>
    </row>
    <row r="638" spans="2:8" s="35" customFormat="1" ht="11.25">
      <c r="B638" s="36"/>
      <c r="C638" s="45"/>
      <c r="D638" s="36"/>
      <c r="F638" s="36"/>
      <c r="G638" s="45"/>
      <c r="H638" s="36"/>
    </row>
    <row r="639" spans="2:8" s="35" customFormat="1" ht="11.25">
      <c r="B639" s="36"/>
      <c r="C639" s="45"/>
      <c r="D639" s="36"/>
      <c r="F639" s="36"/>
      <c r="G639" s="45"/>
      <c r="H639" s="36"/>
    </row>
    <row r="640" spans="2:8" s="35" customFormat="1" ht="11.25">
      <c r="B640" s="36"/>
      <c r="C640" s="45"/>
      <c r="D640" s="36"/>
      <c r="F640" s="36"/>
      <c r="G640" s="45"/>
      <c r="H640" s="36"/>
    </row>
    <row r="641" spans="2:8" s="35" customFormat="1" ht="11.25">
      <c r="B641" s="36"/>
      <c r="C641" s="45"/>
      <c r="D641" s="36"/>
      <c r="F641" s="36"/>
      <c r="G641" s="45"/>
      <c r="H641" s="36"/>
    </row>
    <row r="642" spans="2:8" s="35" customFormat="1" ht="11.25">
      <c r="B642" s="36"/>
      <c r="C642" s="45"/>
      <c r="D642" s="36"/>
      <c r="F642" s="36"/>
      <c r="G642" s="45"/>
      <c r="H642" s="36"/>
    </row>
    <row r="643" spans="2:8" s="35" customFormat="1" ht="11.25">
      <c r="B643" s="36"/>
      <c r="C643" s="45"/>
      <c r="D643" s="36"/>
      <c r="F643" s="36"/>
      <c r="G643" s="45"/>
      <c r="H643" s="36"/>
    </row>
    <row r="644" spans="2:8" s="35" customFormat="1" ht="11.25">
      <c r="B644" s="36"/>
      <c r="C644" s="45"/>
      <c r="D644" s="36"/>
      <c r="F644" s="36"/>
      <c r="G644" s="45"/>
      <c r="H644" s="36"/>
    </row>
    <row r="645" spans="2:8" s="35" customFormat="1" ht="11.25">
      <c r="B645" s="36"/>
      <c r="C645" s="45"/>
      <c r="D645" s="36"/>
      <c r="F645" s="36"/>
      <c r="G645" s="45"/>
      <c r="H645" s="36"/>
    </row>
    <row r="646" spans="2:8" s="35" customFormat="1" ht="11.25">
      <c r="B646" s="36"/>
      <c r="C646" s="45"/>
      <c r="D646" s="36"/>
      <c r="F646" s="36"/>
      <c r="G646" s="45"/>
      <c r="H646" s="36"/>
    </row>
    <row r="647" spans="2:8" s="35" customFormat="1" ht="11.25">
      <c r="B647" s="36"/>
      <c r="C647" s="45"/>
      <c r="D647" s="36"/>
      <c r="F647" s="36"/>
      <c r="G647" s="45"/>
      <c r="H647" s="36"/>
    </row>
    <row r="648" spans="2:8" s="35" customFormat="1" ht="11.25">
      <c r="B648" s="36"/>
      <c r="C648" s="45"/>
      <c r="D648" s="36"/>
      <c r="F648" s="36"/>
      <c r="G648" s="45"/>
      <c r="H648" s="36"/>
    </row>
    <row r="649" spans="2:8" s="35" customFormat="1" ht="11.25">
      <c r="B649" s="36"/>
      <c r="C649" s="45"/>
      <c r="D649" s="36"/>
      <c r="F649" s="36"/>
      <c r="G649" s="45"/>
      <c r="H649" s="36"/>
    </row>
    <row r="650" spans="2:8" s="35" customFormat="1" ht="11.25">
      <c r="B650" s="36"/>
      <c r="C650" s="45"/>
      <c r="D650" s="36"/>
      <c r="F650" s="36"/>
      <c r="G650" s="45"/>
      <c r="H650" s="36"/>
    </row>
    <row r="651" spans="2:8" s="35" customFormat="1" ht="11.25">
      <c r="B651" s="36"/>
      <c r="C651" s="45"/>
      <c r="D651" s="36"/>
      <c r="F651" s="36"/>
      <c r="G651" s="45"/>
      <c r="H651" s="36"/>
    </row>
    <row r="652" spans="2:8" s="35" customFormat="1" ht="11.25">
      <c r="B652" s="36"/>
      <c r="C652" s="45"/>
      <c r="D652" s="36"/>
      <c r="F652" s="36"/>
      <c r="G652" s="45"/>
      <c r="H652" s="36"/>
    </row>
    <row r="653" spans="2:8" s="35" customFormat="1" ht="11.25">
      <c r="B653" s="36"/>
      <c r="C653" s="45"/>
      <c r="D653" s="36"/>
      <c r="F653" s="36"/>
      <c r="G653" s="45"/>
      <c r="H653" s="36"/>
    </row>
    <row r="654" spans="2:8" s="35" customFormat="1" ht="11.25">
      <c r="B654" s="36"/>
      <c r="C654" s="45"/>
      <c r="D654" s="36"/>
      <c r="F654" s="36"/>
      <c r="G654" s="45"/>
      <c r="H654" s="36"/>
    </row>
    <row r="655" spans="2:8" s="35" customFormat="1" ht="11.25">
      <c r="B655" s="36"/>
      <c r="C655" s="45"/>
      <c r="D655" s="36"/>
      <c r="F655" s="36"/>
      <c r="G655" s="45"/>
      <c r="H655" s="36"/>
    </row>
    <row r="656" spans="2:8" s="35" customFormat="1" ht="11.25">
      <c r="B656" s="36"/>
      <c r="C656" s="45"/>
      <c r="D656" s="36"/>
      <c r="F656" s="36"/>
      <c r="G656" s="45"/>
      <c r="H656" s="36"/>
    </row>
    <row r="657" spans="2:8" s="35" customFormat="1" ht="11.25">
      <c r="B657" s="36"/>
      <c r="C657" s="45"/>
      <c r="D657" s="36"/>
      <c r="F657" s="36"/>
      <c r="G657" s="45"/>
      <c r="H657" s="36"/>
    </row>
    <row r="658" spans="2:8" s="35" customFormat="1" ht="11.25">
      <c r="B658" s="36"/>
      <c r="C658" s="45"/>
      <c r="D658" s="36"/>
      <c r="F658" s="36"/>
      <c r="G658" s="45"/>
      <c r="H658" s="36"/>
    </row>
    <row r="659" spans="2:8" s="35" customFormat="1" ht="11.25">
      <c r="B659" s="36"/>
      <c r="C659" s="45"/>
      <c r="D659" s="36"/>
      <c r="F659" s="36"/>
      <c r="G659" s="45"/>
      <c r="H659" s="36"/>
    </row>
    <row r="660" spans="2:8" s="35" customFormat="1" ht="11.25">
      <c r="B660" s="36"/>
      <c r="C660" s="45"/>
      <c r="D660" s="36"/>
      <c r="F660" s="36"/>
      <c r="G660" s="45"/>
      <c r="H660" s="36"/>
    </row>
    <row r="661" spans="2:8" s="35" customFormat="1" ht="11.25">
      <c r="B661" s="36"/>
      <c r="C661" s="45"/>
      <c r="D661" s="36"/>
      <c r="F661" s="36"/>
      <c r="G661" s="45"/>
      <c r="H661" s="36"/>
    </row>
    <row r="662" spans="2:8" s="35" customFormat="1" ht="11.25">
      <c r="B662" s="36"/>
      <c r="C662" s="45"/>
      <c r="D662" s="36"/>
      <c r="F662" s="36"/>
      <c r="G662" s="45"/>
      <c r="H662" s="36"/>
    </row>
    <row r="663" spans="2:8" s="35" customFormat="1" ht="11.25">
      <c r="B663" s="36"/>
      <c r="C663" s="45"/>
      <c r="D663" s="36"/>
      <c r="F663" s="36"/>
      <c r="G663" s="45"/>
      <c r="H663" s="36"/>
    </row>
    <row r="664" spans="2:8" s="35" customFormat="1" ht="11.25">
      <c r="B664" s="36"/>
      <c r="C664" s="45"/>
      <c r="D664" s="36"/>
      <c r="F664" s="36"/>
      <c r="G664" s="45"/>
      <c r="H664" s="36"/>
    </row>
    <row r="665" spans="2:8" s="35" customFormat="1" ht="11.25">
      <c r="B665" s="36"/>
      <c r="C665" s="45"/>
      <c r="D665" s="36"/>
      <c r="F665" s="36"/>
      <c r="G665" s="45"/>
      <c r="H665" s="36"/>
    </row>
    <row r="666" spans="2:8" s="35" customFormat="1" ht="11.25">
      <c r="B666" s="36"/>
      <c r="C666" s="45"/>
      <c r="D666" s="36"/>
      <c r="F666" s="36"/>
      <c r="G666" s="45"/>
      <c r="H666" s="36"/>
    </row>
    <row r="667" spans="2:8" s="35" customFormat="1" ht="11.25">
      <c r="B667" s="36"/>
      <c r="C667" s="45"/>
      <c r="D667" s="36"/>
      <c r="F667" s="36"/>
      <c r="G667" s="45"/>
      <c r="H667" s="36"/>
    </row>
    <row r="668" spans="2:8" s="35" customFormat="1" ht="11.25">
      <c r="B668" s="36"/>
      <c r="C668" s="45"/>
      <c r="D668" s="36"/>
      <c r="F668" s="36"/>
      <c r="G668" s="45"/>
      <c r="H668" s="36"/>
    </row>
    <row r="669" spans="2:8" s="35" customFormat="1" ht="11.25">
      <c r="B669" s="36"/>
      <c r="C669" s="45"/>
      <c r="D669" s="36"/>
      <c r="F669" s="36"/>
      <c r="G669" s="45"/>
      <c r="H669" s="36"/>
    </row>
    <row r="670" spans="2:8" s="35" customFormat="1" ht="11.25">
      <c r="B670" s="36"/>
      <c r="C670" s="45"/>
      <c r="D670" s="36"/>
      <c r="F670" s="36"/>
      <c r="G670" s="45"/>
      <c r="H670" s="36"/>
    </row>
    <row r="671" spans="2:8" s="35" customFormat="1" ht="11.25">
      <c r="B671" s="36"/>
      <c r="C671" s="45"/>
      <c r="D671" s="36"/>
      <c r="F671" s="36"/>
      <c r="G671" s="45"/>
      <c r="H671" s="36"/>
    </row>
    <row r="672" spans="2:8" s="35" customFormat="1" ht="11.25">
      <c r="B672" s="36"/>
      <c r="C672" s="45"/>
      <c r="D672" s="36"/>
      <c r="F672" s="36"/>
      <c r="G672" s="45"/>
      <c r="H672" s="36"/>
    </row>
    <row r="673" spans="2:8" s="35" customFormat="1" ht="11.25">
      <c r="B673" s="36"/>
      <c r="C673" s="45"/>
      <c r="D673" s="36"/>
      <c r="F673" s="36"/>
      <c r="G673" s="45"/>
      <c r="H673" s="36"/>
    </row>
    <row r="674" spans="2:8" s="35" customFormat="1" ht="11.25">
      <c r="B674" s="36"/>
      <c r="C674" s="45"/>
      <c r="D674" s="36"/>
      <c r="F674" s="36"/>
      <c r="G674" s="45"/>
      <c r="H674" s="36"/>
    </row>
    <row r="675" spans="2:8" s="35" customFormat="1" ht="11.25">
      <c r="B675" s="36"/>
      <c r="C675" s="45"/>
      <c r="D675" s="36"/>
      <c r="F675" s="36"/>
      <c r="G675" s="45"/>
      <c r="H675" s="36"/>
    </row>
    <row r="676" spans="2:8" s="35" customFormat="1" ht="11.25">
      <c r="B676" s="36"/>
      <c r="C676" s="45"/>
      <c r="D676" s="36"/>
      <c r="F676" s="36"/>
      <c r="G676" s="45"/>
      <c r="H676" s="36"/>
    </row>
    <row r="677" spans="2:8" s="35" customFormat="1" ht="11.25">
      <c r="B677" s="36"/>
      <c r="C677" s="45"/>
      <c r="D677" s="36"/>
      <c r="F677" s="36"/>
      <c r="G677" s="45"/>
      <c r="H677" s="36"/>
    </row>
    <row r="678" spans="2:8" s="35" customFormat="1" ht="11.25">
      <c r="B678" s="36"/>
      <c r="C678" s="45"/>
      <c r="D678" s="36"/>
      <c r="F678" s="36"/>
      <c r="G678" s="45"/>
      <c r="H678" s="36"/>
    </row>
    <row r="679" spans="2:8" s="35" customFormat="1" ht="11.25">
      <c r="B679" s="36"/>
      <c r="C679" s="45"/>
      <c r="D679" s="36"/>
      <c r="F679" s="36"/>
      <c r="G679" s="45"/>
      <c r="H679" s="36"/>
    </row>
    <row r="680" spans="2:8" s="35" customFormat="1" ht="11.25">
      <c r="B680" s="36"/>
      <c r="C680" s="45"/>
      <c r="D680" s="36"/>
      <c r="F680" s="36"/>
      <c r="G680" s="45"/>
      <c r="H680" s="36"/>
    </row>
    <row r="681" spans="2:8" s="35" customFormat="1" ht="11.25">
      <c r="B681" s="36"/>
      <c r="C681" s="45"/>
      <c r="D681" s="36"/>
      <c r="F681" s="36"/>
      <c r="G681" s="45"/>
      <c r="H681" s="36"/>
    </row>
    <row r="682" spans="2:8" s="35" customFormat="1" ht="11.25">
      <c r="B682" s="36"/>
      <c r="C682" s="45"/>
      <c r="D682" s="36"/>
      <c r="F682" s="36"/>
      <c r="G682" s="45"/>
      <c r="H682" s="36"/>
    </row>
    <row r="683" spans="2:8" s="35" customFormat="1" ht="11.25">
      <c r="B683" s="36"/>
      <c r="C683" s="45"/>
      <c r="D683" s="36"/>
      <c r="F683" s="36"/>
      <c r="G683" s="45"/>
      <c r="H683" s="36"/>
    </row>
    <row r="684" spans="2:8" s="35" customFormat="1" ht="11.25">
      <c r="B684" s="36"/>
      <c r="C684" s="45"/>
      <c r="D684" s="36"/>
      <c r="F684" s="36"/>
      <c r="G684" s="45"/>
      <c r="H684" s="36"/>
    </row>
    <row r="685" spans="2:8" s="35" customFormat="1" ht="11.25">
      <c r="B685" s="36"/>
      <c r="C685" s="45"/>
      <c r="D685" s="36"/>
      <c r="F685" s="36"/>
      <c r="G685" s="45"/>
      <c r="H685" s="36"/>
    </row>
    <row r="686" spans="2:8" s="35" customFormat="1" ht="11.25">
      <c r="B686" s="36"/>
      <c r="C686" s="45"/>
      <c r="D686" s="36"/>
      <c r="F686" s="36"/>
      <c r="G686" s="45"/>
      <c r="H686" s="36"/>
    </row>
    <row r="687" spans="2:8" s="35" customFormat="1" ht="11.25">
      <c r="B687" s="36"/>
      <c r="C687" s="45"/>
      <c r="D687" s="36"/>
      <c r="F687" s="36"/>
      <c r="G687" s="45"/>
      <c r="H687" s="36"/>
    </row>
    <row r="688" spans="2:8" s="35" customFormat="1" ht="11.25">
      <c r="B688" s="36"/>
      <c r="C688" s="45"/>
      <c r="D688" s="36"/>
      <c r="F688" s="36"/>
      <c r="G688" s="45"/>
      <c r="H688" s="36"/>
    </row>
    <row r="689" spans="2:8" s="35" customFormat="1" ht="11.25">
      <c r="B689" s="36"/>
      <c r="C689" s="45"/>
      <c r="D689" s="36"/>
      <c r="F689" s="36"/>
      <c r="G689" s="45"/>
      <c r="H689" s="36"/>
    </row>
    <row r="690" spans="2:8" s="35" customFormat="1" ht="11.25">
      <c r="B690" s="36"/>
      <c r="C690" s="45"/>
      <c r="D690" s="36"/>
      <c r="F690" s="36"/>
      <c r="G690" s="45"/>
      <c r="H690" s="36"/>
    </row>
    <row r="691" spans="2:8" s="35" customFormat="1" ht="11.25">
      <c r="B691" s="36"/>
      <c r="C691" s="45"/>
      <c r="D691" s="36"/>
      <c r="F691" s="36"/>
      <c r="G691" s="45"/>
      <c r="H691" s="36"/>
    </row>
    <row r="692" spans="2:8" s="35" customFormat="1" ht="11.25">
      <c r="B692" s="36"/>
      <c r="C692" s="45"/>
      <c r="D692" s="36"/>
      <c r="F692" s="36"/>
      <c r="G692" s="45"/>
      <c r="H692" s="36"/>
    </row>
    <row r="693" spans="2:8" s="35" customFormat="1" ht="11.25">
      <c r="B693" s="36"/>
      <c r="C693" s="45"/>
      <c r="D693" s="36"/>
      <c r="F693" s="36"/>
      <c r="G693" s="45"/>
      <c r="H693" s="36"/>
    </row>
    <row r="694" spans="2:8" s="35" customFormat="1" ht="11.25">
      <c r="B694" s="36"/>
      <c r="C694" s="45"/>
      <c r="D694" s="36"/>
      <c r="F694" s="36"/>
      <c r="G694" s="45"/>
      <c r="H694" s="36"/>
    </row>
    <row r="695" spans="2:8" s="35" customFormat="1" ht="11.25">
      <c r="B695" s="36"/>
      <c r="C695" s="45"/>
      <c r="D695" s="36"/>
      <c r="F695" s="36"/>
      <c r="G695" s="45"/>
      <c r="H695" s="36"/>
    </row>
    <row r="696" spans="2:8" s="35" customFormat="1" ht="11.25">
      <c r="B696" s="36"/>
      <c r="C696" s="45"/>
      <c r="D696" s="36"/>
      <c r="F696" s="36"/>
      <c r="G696" s="45"/>
      <c r="H696" s="36"/>
    </row>
    <row r="697" spans="2:8" s="35" customFormat="1" ht="11.25">
      <c r="B697" s="36"/>
      <c r="C697" s="45"/>
      <c r="D697" s="36"/>
      <c r="F697" s="36"/>
      <c r="G697" s="45"/>
      <c r="H697" s="36"/>
    </row>
    <row r="698" spans="2:8" s="35" customFormat="1" ht="11.25">
      <c r="B698" s="36"/>
      <c r="C698" s="45"/>
      <c r="D698" s="36"/>
      <c r="F698" s="36"/>
      <c r="G698" s="45"/>
      <c r="H698" s="36"/>
    </row>
    <row r="699" spans="2:8" s="35" customFormat="1" ht="11.25">
      <c r="B699" s="36"/>
      <c r="C699" s="45"/>
      <c r="D699" s="36"/>
      <c r="F699" s="36"/>
      <c r="G699" s="45"/>
      <c r="H699" s="36"/>
    </row>
    <row r="700" spans="2:8" s="35" customFormat="1" ht="11.25">
      <c r="B700" s="36"/>
      <c r="C700" s="45"/>
      <c r="D700" s="36"/>
      <c r="F700" s="36"/>
      <c r="G700" s="45"/>
      <c r="H700" s="36"/>
    </row>
    <row r="701" spans="2:8" s="35" customFormat="1" ht="11.25">
      <c r="B701" s="36"/>
      <c r="C701" s="45"/>
      <c r="D701" s="36"/>
      <c r="F701" s="36"/>
      <c r="G701" s="45"/>
      <c r="H701" s="36"/>
    </row>
    <row r="702" spans="2:8" s="35" customFormat="1" ht="11.25">
      <c r="B702" s="36"/>
      <c r="C702" s="45"/>
      <c r="D702" s="36"/>
      <c r="F702" s="36"/>
      <c r="G702" s="45"/>
      <c r="H702" s="36"/>
    </row>
    <row r="703" spans="2:8" s="35" customFormat="1" ht="11.25">
      <c r="B703" s="36"/>
      <c r="C703" s="45"/>
      <c r="D703" s="36"/>
      <c r="F703" s="36"/>
      <c r="G703" s="45"/>
      <c r="H703" s="36"/>
    </row>
    <row r="704" spans="2:8" s="35" customFormat="1" ht="11.25">
      <c r="B704" s="36"/>
      <c r="C704" s="45"/>
      <c r="D704" s="36"/>
      <c r="F704" s="36"/>
      <c r="G704" s="45"/>
      <c r="H704" s="36"/>
    </row>
    <row r="705" spans="2:8" s="35" customFormat="1" ht="11.25">
      <c r="B705" s="36"/>
      <c r="C705" s="45"/>
      <c r="D705" s="36"/>
      <c r="F705" s="36"/>
      <c r="G705" s="45"/>
      <c r="H705" s="36"/>
    </row>
    <row r="706" spans="2:8" s="35" customFormat="1" ht="11.25">
      <c r="B706" s="36"/>
      <c r="C706" s="45"/>
      <c r="D706" s="36"/>
      <c r="F706" s="36"/>
      <c r="G706" s="45"/>
      <c r="H706" s="36"/>
    </row>
    <row r="707" spans="2:8" s="35" customFormat="1" ht="11.25">
      <c r="B707" s="36"/>
      <c r="C707" s="45"/>
      <c r="D707" s="36"/>
      <c r="F707" s="36"/>
      <c r="G707" s="45"/>
      <c r="H707" s="36"/>
    </row>
    <row r="708" spans="2:8" s="35" customFormat="1" ht="11.25">
      <c r="B708" s="36"/>
      <c r="C708" s="45"/>
      <c r="D708" s="36"/>
      <c r="F708" s="36"/>
      <c r="G708" s="45"/>
      <c r="H708" s="36"/>
    </row>
    <row r="709" spans="2:8" s="35" customFormat="1" ht="11.25">
      <c r="B709" s="36"/>
      <c r="C709" s="45"/>
      <c r="D709" s="36"/>
      <c r="F709" s="36"/>
      <c r="G709" s="45"/>
      <c r="H709" s="36"/>
    </row>
    <row r="710" spans="2:8" s="35" customFormat="1" ht="11.25">
      <c r="B710" s="36"/>
      <c r="C710" s="45"/>
      <c r="D710" s="36"/>
      <c r="F710" s="36"/>
      <c r="G710" s="45"/>
      <c r="H710" s="36"/>
    </row>
    <row r="711" spans="2:8" s="35" customFormat="1" ht="11.25">
      <c r="B711" s="36"/>
      <c r="C711" s="45"/>
      <c r="D711" s="36"/>
      <c r="F711" s="36"/>
      <c r="G711" s="45"/>
      <c r="H711" s="36"/>
    </row>
    <row r="712" spans="2:8" s="35" customFormat="1" ht="11.25">
      <c r="B712" s="36"/>
      <c r="C712" s="45"/>
      <c r="D712" s="36"/>
      <c r="F712" s="36"/>
      <c r="G712" s="45"/>
      <c r="H712" s="36"/>
    </row>
    <row r="713" spans="2:8" s="35" customFormat="1" ht="11.25">
      <c r="B713" s="36"/>
      <c r="C713" s="45"/>
      <c r="D713" s="36"/>
      <c r="F713" s="36"/>
      <c r="G713" s="45"/>
      <c r="H713" s="36"/>
    </row>
    <row r="714" spans="2:8" s="35" customFormat="1" ht="11.25">
      <c r="B714" s="36"/>
      <c r="C714" s="45"/>
      <c r="D714" s="36"/>
      <c r="F714" s="36"/>
      <c r="G714" s="45"/>
      <c r="H714" s="36"/>
    </row>
    <row r="715" spans="2:8" s="35" customFormat="1" ht="11.25">
      <c r="B715" s="36"/>
      <c r="C715" s="45"/>
      <c r="D715" s="36"/>
      <c r="F715" s="36"/>
      <c r="G715" s="45"/>
      <c r="H715" s="36"/>
    </row>
    <row r="716" spans="2:8" s="35" customFormat="1" ht="11.25">
      <c r="B716" s="36"/>
      <c r="C716" s="45"/>
      <c r="D716" s="36"/>
      <c r="F716" s="36"/>
      <c r="G716" s="45"/>
      <c r="H716" s="36"/>
    </row>
    <row r="717" spans="2:8" s="35" customFormat="1" ht="11.25">
      <c r="B717" s="36"/>
      <c r="C717" s="45"/>
      <c r="D717" s="36"/>
      <c r="F717" s="36"/>
      <c r="G717" s="45"/>
      <c r="H717" s="36"/>
    </row>
    <row r="718" spans="2:8" s="35" customFormat="1" ht="11.25">
      <c r="B718" s="36"/>
      <c r="C718" s="45"/>
      <c r="D718" s="36"/>
      <c r="F718" s="36"/>
      <c r="G718" s="45"/>
      <c r="H718" s="36"/>
    </row>
    <row r="719" spans="2:8" s="35" customFormat="1" ht="11.25">
      <c r="B719" s="36"/>
      <c r="C719" s="45"/>
      <c r="D719" s="36"/>
      <c r="F719" s="36"/>
      <c r="G719" s="45"/>
      <c r="H719" s="36"/>
    </row>
    <row r="720" spans="2:8" s="35" customFormat="1" ht="11.25">
      <c r="B720" s="36"/>
      <c r="C720" s="45"/>
      <c r="D720" s="36"/>
      <c r="F720" s="36"/>
      <c r="G720" s="45"/>
      <c r="H720" s="36"/>
    </row>
    <row r="721" spans="2:8" s="35" customFormat="1" ht="11.25">
      <c r="B721" s="36"/>
      <c r="C721" s="45"/>
      <c r="D721" s="36"/>
      <c r="F721" s="36"/>
      <c r="G721" s="45"/>
      <c r="H721" s="36"/>
    </row>
    <row r="722" spans="2:8" s="35" customFormat="1" ht="11.25">
      <c r="B722" s="36"/>
      <c r="C722" s="45"/>
      <c r="D722" s="36"/>
      <c r="F722" s="36"/>
      <c r="G722" s="45"/>
      <c r="H722" s="36"/>
    </row>
    <row r="723" spans="2:8" s="35" customFormat="1" ht="11.25">
      <c r="B723" s="36"/>
      <c r="C723" s="45"/>
      <c r="D723" s="36"/>
      <c r="F723" s="36"/>
      <c r="G723" s="45"/>
      <c r="H723" s="36"/>
    </row>
    <row r="724" spans="2:8" s="35" customFormat="1" ht="11.25">
      <c r="B724" s="36"/>
      <c r="C724" s="45"/>
      <c r="D724" s="36"/>
      <c r="F724" s="36"/>
      <c r="G724" s="45"/>
      <c r="H724" s="36"/>
    </row>
    <row r="725" spans="2:8" s="35" customFormat="1" ht="11.25">
      <c r="B725" s="36"/>
      <c r="C725" s="45"/>
      <c r="D725" s="36"/>
      <c r="F725" s="36"/>
      <c r="G725" s="45"/>
      <c r="H725" s="36"/>
    </row>
    <row r="726" spans="2:8" s="35" customFormat="1" ht="11.25">
      <c r="B726" s="36"/>
      <c r="C726" s="45"/>
      <c r="D726" s="36"/>
      <c r="F726" s="36"/>
      <c r="G726" s="45"/>
      <c r="H726" s="36"/>
    </row>
    <row r="727" spans="2:8" s="35" customFormat="1" ht="11.25">
      <c r="B727" s="36"/>
      <c r="C727" s="45"/>
      <c r="D727" s="36"/>
      <c r="F727" s="36"/>
      <c r="G727" s="45"/>
      <c r="H727" s="36"/>
    </row>
    <row r="728" spans="2:8" s="35" customFormat="1" ht="11.25">
      <c r="B728" s="36"/>
      <c r="C728" s="45"/>
      <c r="D728" s="36"/>
      <c r="F728" s="36"/>
      <c r="G728" s="45"/>
      <c r="H728" s="36"/>
    </row>
    <row r="729" spans="2:8" s="35" customFormat="1" ht="11.25">
      <c r="B729" s="36"/>
      <c r="C729" s="45"/>
      <c r="D729" s="36"/>
      <c r="F729" s="36"/>
      <c r="G729" s="45"/>
      <c r="H729" s="36"/>
    </row>
    <row r="730" spans="2:8" s="35" customFormat="1" ht="11.25">
      <c r="B730" s="36"/>
      <c r="C730" s="45"/>
      <c r="D730" s="36"/>
      <c r="F730" s="36"/>
      <c r="G730" s="45"/>
      <c r="H730" s="36"/>
    </row>
    <row r="731" spans="2:8" s="35" customFormat="1" ht="11.25">
      <c r="B731" s="36"/>
      <c r="C731" s="45"/>
      <c r="D731" s="36"/>
      <c r="F731" s="36"/>
      <c r="G731" s="45"/>
      <c r="H731" s="36"/>
    </row>
    <row r="732" spans="2:8" s="35" customFormat="1" ht="11.25">
      <c r="B732" s="36"/>
      <c r="C732" s="45"/>
      <c r="D732" s="36"/>
      <c r="F732" s="36"/>
      <c r="G732" s="45"/>
      <c r="H732" s="36"/>
    </row>
    <row r="733" spans="2:8" s="35" customFormat="1" ht="11.25">
      <c r="B733" s="36"/>
      <c r="C733" s="45"/>
      <c r="D733" s="36"/>
      <c r="F733" s="36"/>
      <c r="G733" s="45"/>
      <c r="H733" s="36"/>
    </row>
    <row r="734" spans="2:8" s="35" customFormat="1" ht="11.25">
      <c r="B734" s="36"/>
      <c r="C734" s="45"/>
      <c r="D734" s="36"/>
      <c r="F734" s="36"/>
      <c r="G734" s="45"/>
      <c r="H734" s="36"/>
    </row>
    <row r="735" spans="2:8" s="35" customFormat="1" ht="11.25">
      <c r="B735" s="36"/>
      <c r="C735" s="45"/>
      <c r="D735" s="36"/>
      <c r="F735" s="36"/>
      <c r="G735" s="45"/>
      <c r="H735" s="36"/>
    </row>
    <row r="736" spans="2:8" s="35" customFormat="1" ht="11.25">
      <c r="B736" s="36"/>
      <c r="C736" s="45"/>
      <c r="D736" s="36"/>
      <c r="F736" s="36"/>
      <c r="G736" s="45"/>
      <c r="H736" s="36"/>
    </row>
    <row r="737" spans="2:8" s="35" customFormat="1" ht="11.25">
      <c r="B737" s="36"/>
      <c r="C737" s="45"/>
      <c r="D737" s="36"/>
      <c r="F737" s="36"/>
      <c r="G737" s="45"/>
      <c r="H737" s="36"/>
    </row>
    <row r="738" spans="2:8" s="35" customFormat="1" ht="11.25">
      <c r="B738" s="36"/>
      <c r="C738" s="45"/>
      <c r="D738" s="36"/>
      <c r="F738" s="36"/>
      <c r="G738" s="45"/>
      <c r="H738" s="36"/>
    </row>
    <row r="739" spans="2:8" s="35" customFormat="1" ht="11.25">
      <c r="B739" s="36"/>
      <c r="C739" s="45"/>
      <c r="D739" s="36"/>
      <c r="F739" s="36"/>
      <c r="G739" s="45"/>
      <c r="H739" s="36"/>
    </row>
  </sheetData>
  <mergeCells count="5">
    <mergeCell ref="H4:H5"/>
    <mergeCell ref="A4:A5"/>
    <mergeCell ref="B4:B5"/>
    <mergeCell ref="D4:D5"/>
    <mergeCell ref="F4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yraymond</dc:creator>
  <cp:keywords/>
  <dc:description/>
  <cp:lastModifiedBy>GISD</cp:lastModifiedBy>
  <cp:lastPrinted>2006-05-04T14:30:35Z</cp:lastPrinted>
  <dcterms:created xsi:type="dcterms:W3CDTF">2006-04-13T13:53:12Z</dcterms:created>
  <dcterms:modified xsi:type="dcterms:W3CDTF">2006-05-04T16:34:38Z</dcterms:modified>
  <cp:category/>
  <cp:version/>
  <cp:contentType/>
  <cp:contentStatus/>
</cp:coreProperties>
</file>