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0" yWindow="-190" windowWidth="19420" windowHeight="11020"/>
  </bookViews>
  <sheets>
    <sheet name="DISTRICT BUDGET SUMMARY SHEET " sheetId="1" r:id="rId1"/>
  </sheets>
  <definedNames>
    <definedName name="_Toc180374455" localSheetId="0">'DISTRICT BUDGET SUMMARY SHEET '!$A$1</definedName>
    <definedName name="_xlnm.Print_Area" localSheetId="0">'DISTRICT BUDGET SUMMARY SHEET '!$A$1:$T$30</definedName>
  </definedNames>
  <calcPr calcId="152511"/>
</workbook>
</file>

<file path=xl/calcChain.xml><?xml version="1.0" encoding="utf-8"?>
<calcChain xmlns="http://schemas.openxmlformats.org/spreadsheetml/2006/main">
  <c r="T27" i="1"/>
  <c r="I27"/>
  <c r="H27"/>
  <c r="J27" s="1"/>
  <c r="K27" s="1"/>
  <c r="T26"/>
  <c r="I26"/>
  <c r="H26"/>
  <c r="T25"/>
  <c r="I25"/>
  <c r="H25"/>
  <c r="T24"/>
  <c r="I24"/>
  <c r="J24" s="1"/>
  <c r="K24" s="1"/>
  <c r="H24"/>
  <c r="J26" l="1"/>
  <c r="J25"/>
  <c r="M27"/>
  <c r="K26"/>
  <c r="M26"/>
  <c r="K25"/>
  <c r="M25"/>
  <c r="M24"/>
  <c r="T23" l="1"/>
  <c r="I23"/>
  <c r="H23"/>
  <c r="J23" s="1"/>
  <c r="K23" s="1"/>
  <c r="T22"/>
  <c r="I22"/>
  <c r="H22"/>
  <c r="T21"/>
  <c r="I21"/>
  <c r="H21"/>
  <c r="J22" l="1"/>
  <c r="J21"/>
  <c r="K21" s="1"/>
  <c r="M23"/>
  <c r="K22"/>
  <c r="M22"/>
  <c r="M21" l="1"/>
  <c r="T20"/>
  <c r="I20"/>
  <c r="H20"/>
  <c r="J20" s="1"/>
  <c r="T19"/>
  <c r="I19"/>
  <c r="H19"/>
  <c r="T18"/>
  <c r="I18"/>
  <c r="H18"/>
  <c r="J18" s="1"/>
  <c r="T17"/>
  <c r="I17"/>
  <c r="H17"/>
  <c r="J19" l="1"/>
  <c r="J17"/>
  <c r="K17" s="1"/>
  <c r="K20"/>
  <c r="M20"/>
  <c r="K19"/>
  <c r="M19"/>
  <c r="K18"/>
  <c r="M18"/>
  <c r="M17"/>
  <c r="T16" l="1"/>
  <c r="I16"/>
  <c r="H16"/>
  <c r="J16" s="1"/>
  <c r="K16" l="1"/>
  <c r="M16"/>
  <c r="T15" l="1"/>
  <c r="I15"/>
  <c r="H15"/>
  <c r="J15" s="1"/>
  <c r="K15" l="1"/>
  <c r="M15"/>
  <c r="T14" l="1"/>
  <c r="I14"/>
  <c r="H14"/>
  <c r="J14" s="1"/>
  <c r="K14" l="1"/>
  <c r="M14"/>
  <c r="T13" l="1"/>
  <c r="I13"/>
  <c r="H13"/>
  <c r="J13" l="1"/>
  <c r="M13" s="1"/>
  <c r="K13"/>
  <c r="N28" l="1"/>
  <c r="O28"/>
  <c r="R28"/>
  <c r="S28"/>
  <c r="F28" l="1"/>
  <c r="Q28"/>
  <c r="L28"/>
  <c r="I28" l="1"/>
  <c r="H28"/>
  <c r="K28" l="1"/>
  <c r="J28"/>
  <c r="T28"/>
  <c r="T29" s="1"/>
  <c r="P28"/>
  <c r="M28" l="1"/>
</calcChain>
</file>

<file path=xl/sharedStrings.xml><?xml version="1.0" encoding="utf-8"?>
<sst xmlns="http://schemas.openxmlformats.org/spreadsheetml/2006/main" count="67" uniqueCount="67">
  <si>
    <t>Superintendent:</t>
  </si>
  <si>
    <t>District Contact (K–3 Plus Coordinator):</t>
  </si>
  <si>
    <t>Salaries and Benefits</t>
  </si>
  <si>
    <t>Supplies and Materials</t>
  </si>
  <si>
    <t>Other</t>
  </si>
  <si>
    <r>
      <t>TOTALS</t>
    </r>
    <r>
      <rPr>
        <sz val="12"/>
        <color indexed="8"/>
        <rFont val="Arial Narrow"/>
        <family val="2"/>
      </rPr>
      <t>:</t>
    </r>
  </si>
  <si>
    <t xml:space="preserve">Superintendent’s Signature: </t>
  </si>
  <si>
    <t>Date:</t>
  </si>
  <si>
    <t>Name of Principal:</t>
  </si>
  <si>
    <t>Daily Rate per student*</t>
  </si>
  <si>
    <t>Transportation To/From School</t>
  </si>
  <si>
    <t>Transportation Field Trips</t>
  </si>
  <si>
    <t>School Name</t>
  </si>
  <si>
    <t>INSTRUCTIONS</t>
  </si>
  <si>
    <t>a)</t>
  </si>
  <si>
    <t>b)</t>
  </si>
  <si>
    <t>c)</t>
  </si>
  <si>
    <t>(Must equal 25 days)</t>
  </si>
  <si>
    <t>The application needs to be submitted electronically.</t>
  </si>
  <si>
    <t>Cover Sheet (Summary) needs to be printed and signed to be submitted.</t>
  </si>
  <si>
    <t>Student Days  in June 2015 (FY15)</t>
  </si>
  <si>
    <t>Student Days  in July–August 2015 (FY16)</t>
  </si>
  <si>
    <r>
      <t xml:space="preserve">JUNE, &amp; JULY–AUGUST, 2015 </t>
    </r>
    <r>
      <rPr>
        <b/>
        <sz val="11"/>
        <color indexed="8"/>
        <rFont val="Arial"/>
        <family val="2"/>
      </rPr>
      <t>K–3 Plus Application</t>
    </r>
  </si>
  <si>
    <t>June, &amp; July – August, 2015 (FY15 &amp; FY16) Budget Summary from School Budget Worksheets</t>
  </si>
  <si>
    <t>Total Projected Number of Students to be  Served</t>
  </si>
  <si>
    <t xml:space="preserve">*The daily rate per student is based on 30% of the Final FY15 Unit Value of $4007.75 divided by 25 days.  </t>
  </si>
  <si>
    <r>
      <t xml:space="preserve">Student Funding Requested for </t>
    </r>
    <r>
      <rPr>
        <b/>
        <sz val="10"/>
        <color indexed="8"/>
        <rFont val="Arial Narrow"/>
        <family val="2"/>
      </rPr>
      <t>June, 2015</t>
    </r>
    <r>
      <rPr>
        <sz val="10"/>
        <color indexed="8"/>
        <rFont val="Arial Narrow"/>
        <family val="2"/>
      </rPr>
      <t xml:space="preserve"> </t>
    </r>
    <r>
      <rPr>
        <b/>
        <sz val="10"/>
        <color indexed="8"/>
        <rFont val="Arial Narrow"/>
        <family val="2"/>
      </rPr>
      <t>(FY15)</t>
    </r>
    <r>
      <rPr>
        <sz val="10"/>
        <color indexed="8"/>
        <rFont val="Arial Narrow"/>
        <family val="2"/>
      </rPr>
      <t xml:space="preserve"> (C×F×G)</t>
    </r>
  </si>
  <si>
    <r>
      <t>Student Funding Requested for</t>
    </r>
    <r>
      <rPr>
        <sz val="10"/>
        <color indexed="8"/>
        <rFont val="Arial Narrow"/>
        <family val="2"/>
      </rPr>
      <t xml:space="preserve"> </t>
    </r>
    <r>
      <rPr>
        <b/>
        <sz val="10"/>
        <color indexed="8"/>
        <rFont val="Arial Narrow"/>
        <family val="2"/>
      </rPr>
      <t>July and August, 2015</t>
    </r>
    <r>
      <rPr>
        <sz val="10"/>
        <color indexed="8"/>
        <rFont val="Arial Narrow"/>
        <family val="2"/>
      </rPr>
      <t xml:space="preserve"> </t>
    </r>
    <r>
      <rPr>
        <b/>
        <sz val="10"/>
        <color indexed="8"/>
        <rFont val="Arial Narrow"/>
        <family val="2"/>
      </rPr>
      <t>(FY16)</t>
    </r>
    <r>
      <rPr>
        <sz val="10"/>
        <color indexed="8"/>
        <rFont val="Arial Narrow"/>
        <family val="2"/>
      </rPr>
      <t xml:space="preserve"> (D×F×G)</t>
    </r>
  </si>
  <si>
    <r>
      <t xml:space="preserve">Student Funding Requested for </t>
    </r>
    <r>
      <rPr>
        <b/>
        <sz val="10"/>
        <color indexed="8"/>
        <rFont val="Arial Narrow"/>
        <family val="2"/>
      </rPr>
      <t>June,</t>
    </r>
    <r>
      <rPr>
        <sz val="10"/>
        <color indexed="8"/>
        <rFont val="Arial Narrow"/>
        <family val="2"/>
      </rPr>
      <t xml:space="preserve"> </t>
    </r>
    <r>
      <rPr>
        <b/>
        <sz val="10"/>
        <color indexed="8"/>
        <rFont val="Arial Narrow"/>
        <family val="2"/>
      </rPr>
      <t>July and August, 2015</t>
    </r>
    <r>
      <rPr>
        <sz val="10"/>
        <color indexed="8"/>
        <rFont val="Arial Narrow"/>
        <family val="2"/>
      </rPr>
      <t xml:space="preserve"> </t>
    </r>
    <r>
      <rPr>
        <b/>
        <sz val="10"/>
        <color indexed="8"/>
        <rFont val="Arial Narrow"/>
        <family val="2"/>
      </rPr>
      <t>(FY15 &amp; FY16)</t>
    </r>
    <r>
      <rPr>
        <sz val="10"/>
        <color indexed="8"/>
        <rFont val="Arial Narrow"/>
        <family val="2"/>
      </rPr>
      <t xml:space="preserve"> (H+I)</t>
    </r>
  </si>
  <si>
    <r>
      <t>Staff Costs for Planning &amp; Prep Day  [Total Planning Day cost from</t>
    </r>
    <r>
      <rPr>
        <sz val="10"/>
        <color rgb="FFFF0000"/>
        <rFont val="Arial Narrow"/>
        <family val="2"/>
      </rPr>
      <t xml:space="preserve"> </t>
    </r>
    <r>
      <rPr>
        <sz val="10"/>
        <color theme="1"/>
        <rFont val="Arial Narrow"/>
        <family val="2"/>
      </rPr>
      <t>Worksheet (SBW) tab]</t>
    </r>
  </si>
  <si>
    <r>
      <t xml:space="preserve">DISTRICT/CHARTER BUDGET COVER SHEET </t>
    </r>
    <r>
      <rPr>
        <b/>
        <sz val="12"/>
        <color theme="1"/>
        <rFont val="Arial"/>
        <family val="2"/>
      </rPr>
      <t>(Completed by the K</t>
    </r>
    <r>
      <rPr>
        <b/>
        <sz val="12"/>
        <color theme="1"/>
        <rFont val="Calibri"/>
        <family val="2"/>
      </rPr>
      <t>–</t>
    </r>
    <r>
      <rPr>
        <b/>
        <sz val="12"/>
        <color theme="1"/>
        <rFont val="Arial"/>
        <family val="2"/>
      </rPr>
      <t>3 Plus Coordinator)</t>
    </r>
  </si>
  <si>
    <t>Student Recruitment and Attendance Incentives Amount (2% of Student Funding Requested). This amount is included in Column J.</t>
  </si>
  <si>
    <t>Student Recruitment and Attendance Incentives (Limited to no more than 2% of requested student funding). See Column K</t>
  </si>
  <si>
    <t>Total Budget for June, July and August, 2015 (FY15 &amp; FY16) (should equal Column M)</t>
  </si>
  <si>
    <r>
      <t>Total Amount of Summer 2015 District/Charter Funding Requested for June, July and August</t>
    </r>
    <r>
      <rPr>
        <b/>
        <sz val="12"/>
        <color indexed="8"/>
        <rFont val="Arial Narrow"/>
        <family val="2"/>
      </rPr>
      <t xml:space="preserve"> (Column M) should equal Total Budget amount (Column T):</t>
    </r>
  </si>
  <si>
    <r>
      <t xml:space="preserve">Total Funding Requested for </t>
    </r>
    <r>
      <rPr>
        <b/>
        <sz val="10"/>
        <color indexed="8"/>
        <rFont val="Arial Narrow"/>
        <family val="2"/>
      </rPr>
      <t>June,</t>
    </r>
    <r>
      <rPr>
        <sz val="10"/>
        <color indexed="8"/>
        <rFont val="Arial Narrow"/>
        <family val="2"/>
      </rPr>
      <t xml:space="preserve"> </t>
    </r>
    <r>
      <rPr>
        <b/>
        <sz val="10"/>
        <color indexed="8"/>
        <rFont val="Arial Narrow"/>
        <family val="2"/>
      </rPr>
      <t>July and August, 2015</t>
    </r>
    <r>
      <rPr>
        <sz val="10"/>
        <color indexed="8"/>
        <rFont val="Arial Narrow"/>
        <family val="2"/>
      </rPr>
      <t xml:space="preserve"> </t>
    </r>
    <r>
      <rPr>
        <b/>
        <sz val="10"/>
        <color indexed="8"/>
        <rFont val="Arial Narrow"/>
        <family val="2"/>
      </rPr>
      <t>(FY15 &amp; FY16)  (J+L)**</t>
    </r>
  </si>
  <si>
    <t>Do not write in or modify the green or yellow shaded areas.</t>
  </si>
  <si>
    <t xml:space="preserve">**Initial budget authority will be awarded based on the “number of students to be served” as submitted in this application.                                                                                                                                                                                                                                  Schools must also submit K–3 Plus enrollment and attendance data in STARS after the K–3 Plus program is completed.  Funding for individual school programs shall be based on number of enrolled students on the fifteenth day of the program and attended at least 10 days of the K–3 Plus session. Budget authority will then be adjusted accordingly.   </t>
  </si>
  <si>
    <t xml:space="preserve">Note:  Please note that cells highighted in green and yellowcontain formulas.  Typing directly into these cells will eliminate the formulas resulting in calculation errors. </t>
  </si>
  <si>
    <r>
      <t>School Address</t>
    </r>
    <r>
      <rPr>
        <sz val="11"/>
        <color indexed="8"/>
        <rFont val="Arial Narrow"/>
        <family val="2"/>
      </rPr>
      <t>:</t>
    </r>
  </si>
  <si>
    <t>Name: Efren Yturralde</t>
  </si>
  <si>
    <t>Email: eyturralde@gisd.k12.nm.us</t>
  </si>
  <si>
    <t>Fax: (575) 882-6229</t>
  </si>
  <si>
    <t>Name: Susan Yturralde</t>
  </si>
  <si>
    <t xml:space="preserve">Telephone:   (575)882-6267                       </t>
  </si>
  <si>
    <t xml:space="preserve"> Fax: (575)882-6207</t>
  </si>
  <si>
    <t>Email: syturralde@gisd.k12.nm.us</t>
  </si>
  <si>
    <t xml:space="preserve">Telephone:      (575) 882-6203                     </t>
  </si>
  <si>
    <t>Position: Associate Superintendent Curriculum and Instructional Support</t>
  </si>
  <si>
    <t>Email: @gisd.k12.nm.us</t>
  </si>
  <si>
    <t xml:space="preserve">District /Charter Name: Gadsden Independent School District </t>
  </si>
  <si>
    <t xml:space="preserve">School Name: </t>
  </si>
  <si>
    <t>Anthony Elementary</t>
  </si>
  <si>
    <t>Berino Elementary</t>
  </si>
  <si>
    <t>Chaparral Elementary</t>
  </si>
  <si>
    <t>Desert Trail Elementary</t>
  </si>
  <si>
    <t>Desert View Elementary</t>
  </si>
  <si>
    <t>Gadsden Elementary</t>
  </si>
  <si>
    <t>Loma Linda Elementary</t>
  </si>
  <si>
    <t>La Union Elementary</t>
  </si>
  <si>
    <t>Mesquite Elementary</t>
  </si>
  <si>
    <t>North Valley Elementary</t>
  </si>
  <si>
    <t>Riverside Elementary</t>
  </si>
  <si>
    <t>Santa Teresa Elementary</t>
  </si>
  <si>
    <t>Sunland Park Elementary</t>
  </si>
  <si>
    <t>Sunrise Elementary</t>
  </si>
  <si>
    <t>Vado Elementary</t>
  </si>
</sst>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22">
    <font>
      <sz val="11"/>
      <color theme="1"/>
      <name val="Calibri"/>
      <family val="2"/>
      <scheme val="minor"/>
    </font>
    <font>
      <b/>
      <sz val="11"/>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sz val="11"/>
      <color indexed="8"/>
      <name val="Arial Narrow"/>
      <family val="2"/>
    </font>
    <font>
      <sz val="11"/>
      <color theme="1"/>
      <name val="Calibri"/>
      <family val="2"/>
      <scheme val="minor"/>
    </font>
    <font>
      <b/>
      <sz val="11"/>
      <color theme="1"/>
      <name val="Arial"/>
      <family val="2"/>
    </font>
    <font>
      <b/>
      <sz val="14"/>
      <color theme="1"/>
      <name val="Arial"/>
      <family val="2"/>
    </font>
    <font>
      <b/>
      <sz val="10"/>
      <color theme="1"/>
      <name val="Arial Narrow"/>
      <family val="2"/>
    </font>
    <font>
      <sz val="10"/>
      <color theme="1"/>
      <name val="Arial Narrow"/>
      <family val="2"/>
    </font>
    <font>
      <sz val="9"/>
      <color theme="1"/>
      <name val="Arial Narrow"/>
      <family val="2"/>
    </font>
    <font>
      <b/>
      <sz val="9"/>
      <color theme="1"/>
      <name val="Arial Narrow"/>
      <family val="2"/>
    </font>
    <font>
      <b/>
      <sz val="11"/>
      <color theme="1"/>
      <name val="Arial Narrow"/>
      <family val="2"/>
    </font>
    <font>
      <sz val="11"/>
      <color theme="1"/>
      <name val="Arial Narrow"/>
      <family val="2"/>
    </font>
    <font>
      <b/>
      <sz val="12"/>
      <color theme="1"/>
      <name val="Arial Narrow"/>
      <family val="2"/>
    </font>
    <font>
      <b/>
      <u/>
      <sz val="11"/>
      <color rgb="FFFF0000"/>
      <name val="Arial"/>
      <family val="2"/>
    </font>
    <font>
      <b/>
      <sz val="12"/>
      <color theme="1"/>
      <name val="Arial"/>
      <family val="2"/>
    </font>
    <font>
      <sz val="10"/>
      <color rgb="FFFF0000"/>
      <name val="Arial Narrow"/>
      <family val="2"/>
    </font>
    <font>
      <b/>
      <sz val="12"/>
      <color theme="1"/>
      <name val="Calibri"/>
      <family val="2"/>
      <scheme val="minor"/>
    </font>
    <font>
      <b/>
      <sz val="12"/>
      <color theme="1"/>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66"/>
        <bgColor indexed="64"/>
      </patternFill>
    </fill>
  </fills>
  <borders count="15">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43" fontId="7" fillId="0" borderId="0" applyFont="0" applyFill="0" applyBorder="0" applyAlignment="0" applyProtection="0"/>
  </cellStyleXfs>
  <cellXfs count="107">
    <xf numFmtId="0" fontId="0" fillId="0" borderId="0" xfId="0"/>
    <xf numFmtId="0" fontId="8" fillId="0" borderId="0" xfId="0" applyFont="1" applyAlignment="1">
      <alignment horizontal="center"/>
    </xf>
    <xf numFmtId="0" fontId="9" fillId="0" borderId="0" xfId="0" applyFont="1" applyAlignment="1">
      <alignment horizontal="center"/>
    </xf>
    <xf numFmtId="0" fontId="11" fillId="2" borderId="7" xfId="0" applyFont="1" applyFill="1" applyBorder="1" applyAlignment="1">
      <alignment wrapText="1"/>
    </xf>
    <xf numFmtId="43" fontId="7" fillId="0" borderId="0" xfId="1" applyFont="1"/>
    <xf numFmtId="0" fontId="15" fillId="0" borderId="0" xfId="0" applyFont="1"/>
    <xf numFmtId="0" fontId="14" fillId="0" borderId="0" xfId="0" applyFont="1"/>
    <xf numFmtId="0" fontId="14" fillId="0" borderId="0" xfId="0" applyFont="1" applyAlignment="1">
      <alignment horizontal="center"/>
    </xf>
    <xf numFmtId="0" fontId="8" fillId="3" borderId="2" xfId="0" applyFont="1" applyFill="1" applyBorder="1" applyAlignment="1">
      <alignment wrapText="1"/>
    </xf>
    <xf numFmtId="0" fontId="11" fillId="4" borderId="0" xfId="0" applyFont="1" applyFill="1" applyBorder="1" applyAlignment="1">
      <alignment horizontal="center" vertical="top" wrapText="1"/>
    </xf>
    <xf numFmtId="0" fontId="11" fillId="4" borderId="4" xfId="0" applyFont="1" applyFill="1" applyBorder="1" applyAlignment="1">
      <alignment horizontal="center" vertical="top" wrapText="1"/>
    </xf>
    <xf numFmtId="0" fontId="11" fillId="4" borderId="10" xfId="0" applyFont="1" applyFill="1" applyBorder="1" applyAlignment="1">
      <alignment vertical="top" wrapText="1"/>
    </xf>
    <xf numFmtId="0" fontId="11" fillId="4" borderId="9" xfId="0" applyFont="1" applyFill="1" applyBorder="1" applyAlignment="1">
      <alignment horizontal="center" vertical="top"/>
    </xf>
    <xf numFmtId="0" fontId="11" fillId="4" borderId="11" xfId="0" applyFont="1" applyFill="1" applyBorder="1" applyAlignment="1">
      <alignment horizontal="center" vertical="top" wrapText="1"/>
    </xf>
    <xf numFmtId="0" fontId="11" fillId="4" borderId="11" xfId="0" applyFont="1" applyFill="1" applyBorder="1" applyAlignment="1">
      <alignment horizontal="center" vertical="top"/>
    </xf>
    <xf numFmtId="0" fontId="11" fillId="4" borderId="10" xfId="0" applyFont="1" applyFill="1" applyBorder="1" applyAlignment="1">
      <alignment horizontal="center" vertical="top"/>
    </xf>
    <xf numFmtId="0" fontId="11" fillId="4" borderId="12" xfId="0" applyFont="1" applyFill="1" applyBorder="1" applyAlignment="1">
      <alignment horizontal="center" vertical="top" wrapText="1"/>
    </xf>
    <xf numFmtId="0" fontId="11" fillId="4" borderId="6" xfId="0" applyFont="1" applyFill="1" applyBorder="1" applyAlignment="1">
      <alignment horizontal="center" vertical="top" wrapText="1"/>
    </xf>
    <xf numFmtId="0" fontId="11" fillId="4" borderId="2" xfId="0" applyFont="1" applyFill="1" applyBorder="1" applyAlignment="1">
      <alignment horizontal="center" vertical="top" wrapText="1"/>
    </xf>
    <xf numFmtId="1" fontId="11" fillId="5" borderId="8" xfId="1" applyNumberFormat="1" applyFont="1" applyFill="1" applyBorder="1" applyAlignment="1">
      <alignment vertical="center"/>
    </xf>
    <xf numFmtId="0" fontId="0" fillId="0" borderId="0" xfId="0" applyAlignment="1">
      <alignment horizontal="center"/>
    </xf>
    <xf numFmtId="0" fontId="11" fillId="0" borderId="8" xfId="0" applyFont="1" applyBorder="1" applyAlignment="1">
      <alignment horizontal="right"/>
    </xf>
    <xf numFmtId="0" fontId="12" fillId="0" borderId="4" xfId="0" applyFont="1" applyBorder="1" applyAlignment="1">
      <alignment horizontal="right" wrapText="1"/>
    </xf>
    <xf numFmtId="0" fontId="0" fillId="0" borderId="0" xfId="0" applyAlignment="1">
      <alignment horizontal="right"/>
    </xf>
    <xf numFmtId="0" fontId="11" fillId="4" borderId="9" xfId="0" applyFont="1" applyFill="1" applyBorder="1" applyAlignment="1">
      <alignment horizontal="right" vertical="top" wrapText="1"/>
    </xf>
    <xf numFmtId="0" fontId="11" fillId="4" borderId="3" xfId="0"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4" borderId="9" xfId="0" applyFont="1" applyFill="1" applyBorder="1" applyAlignment="1">
      <alignment horizontal="center" vertical="top" wrapText="1"/>
    </xf>
    <xf numFmtId="0" fontId="0" fillId="0" borderId="14" xfId="0" applyBorder="1" applyAlignment="1">
      <alignment horizontal="center"/>
    </xf>
    <xf numFmtId="44" fontId="11" fillId="5" borderId="2" xfId="1" applyNumberFormat="1" applyFont="1" applyFill="1" applyBorder="1" applyAlignment="1">
      <alignment wrapText="1"/>
    </xf>
    <xf numFmtId="44" fontId="11" fillId="5" borderId="2" xfId="1" applyNumberFormat="1" applyFont="1" applyFill="1" applyBorder="1" applyAlignment="1">
      <alignment horizontal="right" wrapText="1"/>
    </xf>
    <xf numFmtId="44" fontId="11" fillId="0" borderId="2" xfId="1" applyNumberFormat="1" applyFont="1" applyBorder="1" applyAlignment="1">
      <alignment horizontal="right" wrapText="1"/>
    </xf>
    <xf numFmtId="44" fontId="11" fillId="5" borderId="5" xfId="1" applyNumberFormat="1" applyFont="1" applyFill="1" applyBorder="1" applyAlignment="1">
      <alignment horizontal="right"/>
    </xf>
    <xf numFmtId="44" fontId="11" fillId="5" borderId="5" xfId="0" applyNumberFormat="1" applyFont="1" applyFill="1" applyBorder="1" applyAlignment="1">
      <alignment wrapText="1"/>
    </xf>
    <xf numFmtId="44" fontId="11" fillId="3" borderId="8" xfId="0" applyNumberFormat="1" applyFont="1" applyFill="1" applyBorder="1" applyAlignment="1">
      <alignment horizontal="center"/>
    </xf>
    <xf numFmtId="44" fontId="11" fillId="5" borderId="8" xfId="1" applyNumberFormat="1" applyFont="1" applyFill="1" applyBorder="1" applyAlignment="1">
      <alignment horizontal="right"/>
    </xf>
    <xf numFmtId="44" fontId="11" fillId="3" borderId="5" xfId="1" applyNumberFormat="1" applyFont="1" applyFill="1" applyBorder="1" applyAlignment="1">
      <alignment vertical="center"/>
    </xf>
    <xf numFmtId="44" fontId="11" fillId="5" borderId="8" xfId="0" applyNumberFormat="1" applyFont="1" applyFill="1" applyBorder="1" applyAlignment="1">
      <alignment wrapText="1"/>
    </xf>
    <xf numFmtId="0" fontId="0" fillId="0" borderId="12" xfId="0" applyBorder="1"/>
    <xf numFmtId="0" fontId="0" fillId="0" borderId="14" xfId="0" applyBorder="1"/>
    <xf numFmtId="0" fontId="0" fillId="0" borderId="14" xfId="0" applyBorder="1" applyAlignment="1">
      <alignment horizontal="right"/>
    </xf>
    <xf numFmtId="0" fontId="0" fillId="0" borderId="2" xfId="0" applyBorder="1"/>
    <xf numFmtId="0" fontId="11" fillId="4" borderId="14" xfId="0" applyFont="1" applyFill="1" applyBorder="1" applyAlignment="1">
      <alignment horizontal="center" vertical="top" wrapText="1"/>
    </xf>
    <xf numFmtId="44" fontId="11" fillId="0" borderId="2" xfId="1" applyNumberFormat="1" applyFont="1" applyFill="1" applyBorder="1" applyAlignment="1">
      <alignment horizontal="right" wrapText="1"/>
    </xf>
    <xf numFmtId="0" fontId="15" fillId="0" borderId="0" xfId="0" applyFont="1" applyBorder="1" applyAlignment="1">
      <alignment horizontal="left" vertical="top" wrapText="1"/>
    </xf>
    <xf numFmtId="0" fontId="11" fillId="4" borderId="4" xfId="0" applyFont="1" applyFill="1" applyBorder="1" applyAlignment="1">
      <alignment horizontal="center" vertical="top" wrapText="1"/>
    </xf>
    <xf numFmtId="0" fontId="0" fillId="4" borderId="0" xfId="0" applyFill="1"/>
    <xf numFmtId="44" fontId="11" fillId="6" borderId="2" xfId="1" applyNumberFormat="1" applyFont="1" applyFill="1" applyBorder="1" applyAlignment="1">
      <alignment horizontal="right" wrapText="1"/>
    </xf>
    <xf numFmtId="44" fontId="10" fillId="6" borderId="2" xfId="1" applyNumberFormat="1" applyFont="1" applyFill="1" applyBorder="1" applyAlignment="1">
      <alignment wrapText="1"/>
    </xf>
    <xf numFmtId="44" fontId="11" fillId="6" borderId="2" xfId="1" applyNumberFormat="1" applyFont="1" applyFill="1" applyBorder="1" applyAlignment="1">
      <alignment wrapText="1"/>
    </xf>
    <xf numFmtId="0" fontId="12" fillId="0" borderId="7" xfId="0" applyFont="1" applyBorder="1" applyAlignment="1">
      <alignment horizontal="right" wrapText="1"/>
    </xf>
    <xf numFmtId="0" fontId="12" fillId="0" borderId="5" xfId="0" applyFont="1" applyBorder="1" applyAlignment="1">
      <alignment horizontal="right" wrapText="1"/>
    </xf>
    <xf numFmtId="0" fontId="11" fillId="4" borderId="3" xfId="0" applyFont="1" applyFill="1" applyBorder="1" applyAlignment="1">
      <alignment horizontal="center" vertical="top" wrapText="1"/>
    </xf>
    <xf numFmtId="0" fontId="11" fillId="4" borderId="1" xfId="0" applyFont="1" applyFill="1" applyBorder="1" applyAlignment="1">
      <alignment horizontal="center" vertical="top" wrapText="1"/>
    </xf>
    <xf numFmtId="0" fontId="14" fillId="0" borderId="3" xfId="0"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vertical="top" wrapText="1"/>
    </xf>
    <xf numFmtId="0" fontId="11" fillId="4" borderId="9" xfId="0" applyFont="1" applyFill="1" applyBorder="1" applyAlignment="1">
      <alignment horizontal="center" vertical="top" wrapText="1"/>
    </xf>
    <xf numFmtId="0" fontId="0" fillId="4" borderId="10" xfId="0" applyFill="1" applyBorder="1"/>
    <xf numFmtId="0" fontId="11" fillId="4" borderId="1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3" fillId="0" borderId="7" xfId="0" applyFont="1" applyBorder="1" applyAlignment="1">
      <alignment horizontal="center" wrapText="1"/>
    </xf>
    <xf numFmtId="0" fontId="13" fillId="0" borderId="5" xfId="0" applyFont="1" applyBorder="1" applyAlignment="1">
      <alignment horizontal="center" wrapText="1"/>
    </xf>
    <xf numFmtId="0" fontId="12" fillId="0" borderId="5" xfId="0" applyFont="1" applyBorder="1" applyAlignment="1">
      <alignment horizontal="center" wrapText="1"/>
    </xf>
    <xf numFmtId="0" fontId="16" fillId="3" borderId="7" xfId="0" applyFont="1" applyFill="1" applyBorder="1" applyAlignment="1">
      <alignment wrapText="1"/>
    </xf>
    <xf numFmtId="0" fontId="14" fillId="3" borderId="4" xfId="0" applyFont="1" applyFill="1" applyBorder="1" applyAlignment="1">
      <alignment wrapText="1"/>
    </xf>
    <xf numFmtId="0" fontId="14" fillId="3" borderId="5" xfId="0" applyFont="1" applyFill="1" applyBorder="1" applyAlignment="1">
      <alignment wrapText="1"/>
    </xf>
    <xf numFmtId="0" fontId="14" fillId="3" borderId="7" xfId="0" applyFont="1" applyFill="1" applyBorder="1" applyAlignment="1">
      <alignment wrapText="1"/>
    </xf>
    <xf numFmtId="0" fontId="14" fillId="0" borderId="7" xfId="0" applyFont="1" applyBorder="1" applyAlignment="1">
      <alignment wrapText="1"/>
    </xf>
    <xf numFmtId="0" fontId="14" fillId="0" borderId="4" xfId="0" applyFont="1" applyBorder="1" applyAlignment="1">
      <alignment wrapText="1"/>
    </xf>
    <xf numFmtId="0" fontId="14" fillId="0" borderId="5" xfId="0" applyFont="1" applyBorder="1" applyAlignment="1">
      <alignment wrapText="1"/>
    </xf>
    <xf numFmtId="0" fontId="8" fillId="4" borderId="9" xfId="0" applyFont="1" applyFill="1" applyBorder="1" applyAlignment="1">
      <alignment horizontal="center"/>
    </xf>
    <xf numFmtId="0" fontId="8" fillId="4" borderId="13" xfId="0" applyFont="1" applyFill="1" applyBorder="1" applyAlignment="1">
      <alignment horizontal="center"/>
    </xf>
    <xf numFmtId="0" fontId="8" fillId="4" borderId="10" xfId="0" applyFont="1" applyFill="1" applyBorder="1" applyAlignment="1">
      <alignment horizontal="center"/>
    </xf>
    <xf numFmtId="0" fontId="9" fillId="4" borderId="12" xfId="0" applyFont="1" applyFill="1" applyBorder="1" applyAlignment="1">
      <alignment horizontal="center"/>
    </xf>
    <xf numFmtId="0" fontId="9" fillId="4" borderId="14" xfId="0" applyFont="1" applyFill="1" applyBorder="1" applyAlignment="1">
      <alignment horizontal="center"/>
    </xf>
    <xf numFmtId="0" fontId="9" fillId="4" borderId="2" xfId="0" applyFont="1" applyFill="1" applyBorder="1" applyAlignment="1">
      <alignment horizontal="center"/>
    </xf>
    <xf numFmtId="0" fontId="17" fillId="0" borderId="3" xfId="0" applyFont="1" applyBorder="1" applyAlignment="1">
      <alignment horizontal="center"/>
    </xf>
    <xf numFmtId="0" fontId="17" fillId="0" borderId="0" xfId="0" applyFont="1" applyBorder="1" applyAlignment="1">
      <alignment horizontal="center"/>
    </xf>
    <xf numFmtId="0" fontId="17" fillId="0" borderId="1" xfId="0" applyFont="1" applyBorder="1" applyAlignment="1">
      <alignment horizontal="center"/>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14" fillId="0" borderId="9" xfId="0" applyFont="1" applyBorder="1" applyAlignment="1">
      <alignment vertical="top" wrapText="1"/>
    </xf>
    <xf numFmtId="0" fontId="14" fillId="0" borderId="13" xfId="0" applyFont="1" applyBorder="1" applyAlignment="1">
      <alignment vertical="top" wrapText="1"/>
    </xf>
    <xf numFmtId="0" fontId="14" fillId="0" borderId="10" xfId="0" applyFont="1" applyBorder="1" applyAlignment="1">
      <alignment vertical="top" wrapText="1"/>
    </xf>
    <xf numFmtId="0" fontId="20" fillId="0" borderId="0" xfId="0" applyFont="1" applyAlignment="1">
      <alignment horizontal="center"/>
    </xf>
    <xf numFmtId="0" fontId="15" fillId="0" borderId="3" xfId="0" applyFont="1" applyBorder="1" applyAlignment="1">
      <alignment vertical="top" wrapText="1"/>
    </xf>
    <xf numFmtId="0" fontId="15" fillId="0" borderId="0" xfId="0" applyFont="1" applyBorder="1" applyAlignment="1">
      <alignment vertical="top" wrapText="1"/>
    </xf>
    <xf numFmtId="0" fontId="15" fillId="0" borderId="1" xfId="0" applyFont="1" applyBorder="1" applyAlignment="1">
      <alignment vertical="top" wrapText="1"/>
    </xf>
    <xf numFmtId="0" fontId="14" fillId="0" borderId="12" xfId="0" applyFont="1" applyBorder="1" applyAlignment="1">
      <alignment vertical="top" wrapText="1"/>
    </xf>
    <xf numFmtId="0" fontId="14" fillId="0" borderId="14" xfId="0" applyFont="1" applyBorder="1" applyAlignment="1">
      <alignment vertical="top" wrapText="1"/>
    </xf>
    <xf numFmtId="0" fontId="14" fillId="0" borderId="2" xfId="0" applyFont="1" applyBorder="1" applyAlignment="1">
      <alignment vertical="top" wrapText="1"/>
    </xf>
    <xf numFmtId="0" fontId="15" fillId="3" borderId="0" xfId="0" applyFont="1" applyFill="1" applyAlignment="1">
      <alignment horizontal="left" vertical="top" wrapText="1"/>
    </xf>
    <xf numFmtId="0" fontId="15" fillId="0" borderId="0" xfId="0" applyFont="1" applyAlignment="1">
      <alignment horizontal="left" vertical="center" wrapText="1"/>
    </xf>
    <xf numFmtId="0" fontId="11" fillId="4" borderId="11" xfId="0" applyFont="1" applyFill="1" applyBorder="1" applyAlignment="1">
      <alignment horizontal="center" vertical="top" wrapText="1"/>
    </xf>
    <xf numFmtId="0" fontId="11" fillId="4" borderId="6" xfId="0" applyFont="1" applyFill="1" applyBorder="1" applyAlignment="1">
      <alignment horizontal="center" vertical="top" wrapText="1"/>
    </xf>
    <xf numFmtId="0" fontId="12" fillId="4" borderId="11" xfId="0" applyFont="1" applyFill="1" applyBorder="1" applyAlignment="1">
      <alignment horizontal="center" vertical="top" wrapText="1"/>
    </xf>
    <xf numFmtId="0" fontId="12" fillId="4" borderId="6"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2" xfId="0" applyFont="1" applyFill="1" applyBorder="1" applyAlignment="1">
      <alignment horizontal="center" vertical="top" wrapText="1"/>
    </xf>
    <xf numFmtId="0" fontId="16" fillId="4" borderId="7" xfId="0" applyFont="1" applyFill="1" applyBorder="1" applyAlignment="1">
      <alignment horizontal="right" wrapText="1"/>
    </xf>
    <xf numFmtId="0" fontId="16" fillId="4" borderId="4" xfId="0" applyFont="1" applyFill="1" applyBorder="1" applyAlignment="1">
      <alignment horizontal="right" wrapText="1"/>
    </xf>
    <xf numFmtId="0" fontId="16" fillId="4" borderId="5" xfId="0" applyFont="1" applyFill="1" applyBorder="1" applyAlignment="1">
      <alignment horizontal="right" wrapText="1"/>
    </xf>
  </cellXfs>
  <cellStyles count="2">
    <cellStyle name="Comma" xfId="1" builtinId="3"/>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41"/>
  <sheetViews>
    <sheetView tabSelected="1" showWhiteSpace="0" zoomScaleNormal="100" workbookViewId="0">
      <selection activeCell="A3" sqref="A3:T3"/>
    </sheetView>
  </sheetViews>
  <sheetFormatPr defaultRowHeight="14.5"/>
  <cols>
    <col min="2" max="2" width="14.54296875" customWidth="1"/>
    <col min="3" max="3" width="7.54296875" style="23" customWidth="1"/>
    <col min="4" max="4" width="9" style="20" customWidth="1"/>
    <col min="5" max="5" width="7.08984375" hidden="1" customWidth="1"/>
    <col min="6" max="6" width="7.90625" customWidth="1"/>
    <col min="7" max="7" width="7.6328125" customWidth="1"/>
    <col min="8" max="9" width="12.36328125" customWidth="1"/>
    <col min="10" max="10" width="13.54296875" customWidth="1"/>
    <col min="11" max="11" width="10.6328125" customWidth="1"/>
    <col min="12" max="12" width="11.36328125" customWidth="1"/>
    <col min="13" max="13" width="12.54296875" customWidth="1"/>
    <col min="14" max="14" width="12" customWidth="1"/>
    <col min="15" max="15" width="11.54296875" bestFit="1" customWidth="1"/>
    <col min="16" max="16" width="12" bestFit="1" customWidth="1"/>
    <col min="17" max="17" width="10.90625" bestFit="1" customWidth="1"/>
    <col min="18" max="19" width="10.54296875" customWidth="1"/>
    <col min="20" max="20" width="12.54296875" customWidth="1"/>
    <col min="22" max="22" width="11.54296875" bestFit="1" customWidth="1"/>
  </cols>
  <sheetData>
    <row r="1" spans="1:22" ht="15" customHeight="1">
      <c r="A1" s="71" t="s">
        <v>22</v>
      </c>
      <c r="B1" s="72"/>
      <c r="C1" s="72"/>
      <c r="D1" s="72"/>
      <c r="E1" s="72"/>
      <c r="F1" s="72"/>
      <c r="G1" s="72"/>
      <c r="H1" s="72"/>
      <c r="I1" s="72"/>
      <c r="J1" s="72"/>
      <c r="K1" s="72"/>
      <c r="L1" s="72"/>
      <c r="M1" s="72"/>
      <c r="N1" s="72"/>
      <c r="O1" s="72"/>
      <c r="P1" s="72"/>
      <c r="Q1" s="72"/>
      <c r="R1" s="72"/>
      <c r="S1" s="72"/>
      <c r="T1" s="73"/>
    </row>
    <row r="2" spans="1:22" ht="18" customHeight="1" thickBot="1">
      <c r="A2" s="74" t="s">
        <v>30</v>
      </c>
      <c r="B2" s="75"/>
      <c r="C2" s="75"/>
      <c r="D2" s="75"/>
      <c r="E2" s="75"/>
      <c r="F2" s="75"/>
      <c r="G2" s="75"/>
      <c r="H2" s="75"/>
      <c r="I2" s="75"/>
      <c r="J2" s="75"/>
      <c r="K2" s="75"/>
      <c r="L2" s="75"/>
      <c r="M2" s="75"/>
      <c r="N2" s="75"/>
      <c r="O2" s="75"/>
      <c r="P2" s="75"/>
      <c r="Q2" s="75"/>
      <c r="R2" s="75"/>
      <c r="S2" s="75"/>
      <c r="T2" s="76"/>
    </row>
    <row r="3" spans="1:22">
      <c r="A3" s="77"/>
      <c r="B3" s="78"/>
      <c r="C3" s="78"/>
      <c r="D3" s="78"/>
      <c r="E3" s="78"/>
      <c r="F3" s="78"/>
      <c r="G3" s="78"/>
      <c r="H3" s="78"/>
      <c r="I3" s="78"/>
      <c r="J3" s="78"/>
      <c r="K3" s="78"/>
      <c r="L3" s="78"/>
      <c r="M3" s="78"/>
      <c r="N3" s="78"/>
      <c r="O3" s="78"/>
      <c r="P3" s="78"/>
      <c r="Q3" s="78"/>
      <c r="R3" s="78"/>
      <c r="S3" s="78"/>
      <c r="T3" s="79"/>
    </row>
    <row r="4" spans="1:22" ht="15" thickBot="1">
      <c r="A4" s="38"/>
      <c r="B4" s="39"/>
      <c r="C4" s="40"/>
      <c r="D4" s="28"/>
      <c r="E4" s="39"/>
      <c r="F4" s="39"/>
      <c r="G4" s="39"/>
      <c r="H4" s="39"/>
      <c r="I4" s="39"/>
      <c r="J4" s="39"/>
      <c r="K4" s="39"/>
      <c r="L4" s="39"/>
      <c r="M4" s="39"/>
      <c r="N4" s="39"/>
      <c r="O4" s="39"/>
      <c r="P4" s="39"/>
      <c r="Q4" s="39"/>
      <c r="R4" s="39"/>
      <c r="S4" s="39"/>
      <c r="T4" s="41"/>
    </row>
    <row r="5" spans="1:22" ht="15" customHeight="1">
      <c r="A5" s="83" t="s">
        <v>50</v>
      </c>
      <c r="B5" s="84"/>
      <c r="C5" s="84"/>
      <c r="D5" s="84"/>
      <c r="E5" s="84"/>
      <c r="F5" s="84"/>
      <c r="G5" s="85"/>
      <c r="H5" s="83" t="s">
        <v>0</v>
      </c>
      <c r="I5" s="84"/>
      <c r="J5" s="84"/>
      <c r="K5" s="84"/>
      <c r="L5" s="84"/>
      <c r="M5" s="84"/>
      <c r="N5" s="85"/>
      <c r="O5" s="83" t="s">
        <v>1</v>
      </c>
      <c r="P5" s="84"/>
      <c r="Q5" s="84"/>
      <c r="R5" s="84"/>
      <c r="S5" s="84"/>
      <c r="T5" s="85"/>
    </row>
    <row r="6" spans="1:22">
      <c r="A6" s="54" t="s">
        <v>51</v>
      </c>
      <c r="B6" s="55"/>
      <c r="C6" s="55"/>
      <c r="D6" s="55"/>
      <c r="E6" s="55"/>
      <c r="F6" s="55"/>
      <c r="G6" s="56"/>
      <c r="H6" s="54" t="s">
        <v>40</v>
      </c>
      <c r="I6" s="55"/>
      <c r="J6" s="55"/>
      <c r="K6" s="55"/>
      <c r="L6" s="55"/>
      <c r="M6" s="55"/>
      <c r="N6" s="56"/>
      <c r="O6" s="54" t="s">
        <v>43</v>
      </c>
      <c r="P6" s="55"/>
      <c r="Q6" s="55"/>
      <c r="R6" s="55"/>
      <c r="S6" s="55"/>
      <c r="T6" s="56"/>
    </row>
    <row r="7" spans="1:22" ht="15" customHeight="1">
      <c r="A7" s="54" t="s">
        <v>39</v>
      </c>
      <c r="B7" s="55"/>
      <c r="C7" s="55"/>
      <c r="D7" s="55"/>
      <c r="E7" s="55"/>
      <c r="F7" s="55"/>
      <c r="G7" s="56"/>
      <c r="H7" s="87"/>
      <c r="I7" s="88"/>
      <c r="J7" s="88"/>
      <c r="K7" s="88"/>
      <c r="L7" s="88"/>
      <c r="M7" s="88"/>
      <c r="N7" s="89"/>
      <c r="O7" s="54" t="s">
        <v>48</v>
      </c>
      <c r="P7" s="55"/>
      <c r="Q7" s="55"/>
      <c r="R7" s="55"/>
      <c r="S7" s="55"/>
      <c r="T7" s="56"/>
    </row>
    <row r="8" spans="1:22" ht="16.5" customHeight="1">
      <c r="A8" s="54" t="s">
        <v>8</v>
      </c>
      <c r="B8" s="55"/>
      <c r="C8" s="55"/>
      <c r="D8" s="55"/>
      <c r="E8" s="55"/>
      <c r="F8" s="55"/>
      <c r="G8" s="56"/>
      <c r="H8" s="80" t="s">
        <v>47</v>
      </c>
      <c r="I8" s="81"/>
      <c r="J8" s="81"/>
      <c r="K8" s="44"/>
      <c r="L8" s="81" t="s">
        <v>42</v>
      </c>
      <c r="M8" s="81"/>
      <c r="N8" s="82"/>
      <c r="O8" s="80" t="s">
        <v>44</v>
      </c>
      <c r="P8" s="81"/>
      <c r="Q8" s="81"/>
      <c r="R8" s="81" t="s">
        <v>45</v>
      </c>
      <c r="S8" s="81"/>
      <c r="T8" s="82"/>
    </row>
    <row r="9" spans="1:22" ht="15" thickBot="1">
      <c r="A9" s="90" t="s">
        <v>49</v>
      </c>
      <c r="B9" s="91"/>
      <c r="C9" s="91"/>
      <c r="D9" s="91"/>
      <c r="E9" s="91"/>
      <c r="F9" s="91"/>
      <c r="G9" s="92"/>
      <c r="H9" s="90" t="s">
        <v>41</v>
      </c>
      <c r="I9" s="91"/>
      <c r="J9" s="91"/>
      <c r="K9" s="91"/>
      <c r="L9" s="91"/>
      <c r="M9" s="91"/>
      <c r="N9" s="92"/>
      <c r="O9" s="54" t="s">
        <v>46</v>
      </c>
      <c r="P9" s="55"/>
      <c r="Q9" s="55"/>
      <c r="R9" s="55"/>
      <c r="S9" s="55"/>
      <c r="T9" s="56"/>
    </row>
    <row r="10" spans="1:22" ht="15" thickBot="1">
      <c r="A10" s="16"/>
      <c r="B10" s="18"/>
      <c r="C10" s="102" t="s">
        <v>17</v>
      </c>
      <c r="D10" s="103"/>
      <c r="E10" s="9"/>
      <c r="F10" s="42"/>
      <c r="G10" s="18"/>
      <c r="H10" s="25"/>
      <c r="I10" s="9"/>
      <c r="J10" s="45"/>
      <c r="K10" s="46"/>
      <c r="L10" s="10"/>
      <c r="M10" s="45"/>
      <c r="N10" s="99" t="s">
        <v>23</v>
      </c>
      <c r="O10" s="100"/>
      <c r="P10" s="100"/>
      <c r="Q10" s="100"/>
      <c r="R10" s="100"/>
      <c r="S10" s="100"/>
      <c r="T10" s="101"/>
    </row>
    <row r="11" spans="1:22" ht="15" customHeight="1">
      <c r="A11" s="57"/>
      <c r="B11" s="58"/>
      <c r="C11" s="24"/>
      <c r="D11" s="27"/>
      <c r="E11" s="11"/>
      <c r="F11" s="12"/>
      <c r="G11" s="13"/>
      <c r="H11" s="14"/>
      <c r="I11" s="15"/>
      <c r="J11" s="26"/>
      <c r="K11" s="95" t="s">
        <v>31</v>
      </c>
      <c r="L11" s="26"/>
      <c r="M11" s="26"/>
      <c r="N11" s="26"/>
      <c r="O11" s="26"/>
      <c r="P11" s="97" t="s">
        <v>32</v>
      </c>
      <c r="Q11" s="26"/>
      <c r="R11" s="26"/>
      <c r="S11" s="26"/>
      <c r="T11" s="26"/>
    </row>
    <row r="12" spans="1:22" ht="147.75" customHeight="1" thickBot="1">
      <c r="A12" s="59" t="s">
        <v>12</v>
      </c>
      <c r="B12" s="60"/>
      <c r="C12" s="9" t="s">
        <v>20</v>
      </c>
      <c r="D12" s="52" t="s">
        <v>21</v>
      </c>
      <c r="E12" s="53"/>
      <c r="F12" s="16" t="s">
        <v>24</v>
      </c>
      <c r="G12" s="16" t="s">
        <v>9</v>
      </c>
      <c r="H12" s="17" t="s">
        <v>26</v>
      </c>
      <c r="I12" s="18" t="s">
        <v>27</v>
      </c>
      <c r="J12" s="17" t="s">
        <v>28</v>
      </c>
      <c r="K12" s="96"/>
      <c r="L12" s="18" t="s">
        <v>29</v>
      </c>
      <c r="M12" s="18" t="s">
        <v>35</v>
      </c>
      <c r="N12" s="18" t="s">
        <v>2</v>
      </c>
      <c r="O12" s="18" t="s">
        <v>3</v>
      </c>
      <c r="P12" s="98"/>
      <c r="Q12" s="18" t="s">
        <v>4</v>
      </c>
      <c r="R12" s="18" t="s">
        <v>10</v>
      </c>
      <c r="S12" s="18" t="s">
        <v>11</v>
      </c>
      <c r="T12" s="18" t="s">
        <v>33</v>
      </c>
    </row>
    <row r="13" spans="1:22" ht="15" thickBot="1">
      <c r="A13" s="61" t="s">
        <v>52</v>
      </c>
      <c r="B13" s="62"/>
      <c r="C13" s="22">
        <v>7</v>
      </c>
      <c r="D13" s="50">
        <v>18</v>
      </c>
      <c r="E13" s="51"/>
      <c r="F13" s="21">
        <v>91</v>
      </c>
      <c r="G13" s="34">
        <v>48.09</v>
      </c>
      <c r="H13" s="35">
        <f t="shared" ref="H13:H27" si="0">C13*F13*G13</f>
        <v>30633.33</v>
      </c>
      <c r="I13" s="32">
        <f t="shared" ref="I13:I27" si="1">D13*F13*G13</f>
        <v>78771.420000000013</v>
      </c>
      <c r="J13" s="30">
        <f t="shared" ref="J13:J27" si="2">SUM(H13:I13)</f>
        <v>109404.75000000001</v>
      </c>
      <c r="K13" s="30">
        <f t="shared" ref="K13:K27" si="3">(J13*0.02)</f>
        <v>2188.0950000000003</v>
      </c>
      <c r="L13" s="31">
        <v>3945.24</v>
      </c>
      <c r="M13" s="47">
        <f t="shared" ref="M13:M27" si="4">J13+L13</f>
        <v>113349.99000000002</v>
      </c>
      <c r="N13" s="31">
        <v>101124.47</v>
      </c>
      <c r="O13" s="31">
        <v>2363.2600000000002</v>
      </c>
      <c r="P13" s="43">
        <v>2070</v>
      </c>
      <c r="Q13" s="31"/>
      <c r="R13" s="31">
        <v>34000</v>
      </c>
      <c r="S13" s="31">
        <v>400</v>
      </c>
      <c r="T13" s="47">
        <f t="shared" ref="T13:T27" si="5">SUM(N13:S13)</f>
        <v>139957.72999999998</v>
      </c>
      <c r="V13" s="4"/>
    </row>
    <row r="14" spans="1:22" ht="15" thickBot="1">
      <c r="A14" s="61" t="s">
        <v>53</v>
      </c>
      <c r="B14" s="63"/>
      <c r="C14" s="22">
        <v>7</v>
      </c>
      <c r="D14" s="50">
        <v>18</v>
      </c>
      <c r="E14" s="51"/>
      <c r="F14" s="21">
        <v>120</v>
      </c>
      <c r="G14" s="34">
        <v>48.09</v>
      </c>
      <c r="H14" s="35">
        <f t="shared" si="0"/>
        <v>40395.600000000006</v>
      </c>
      <c r="I14" s="32">
        <f t="shared" si="1"/>
        <v>103874.40000000001</v>
      </c>
      <c r="J14" s="30">
        <f t="shared" si="2"/>
        <v>144270</v>
      </c>
      <c r="K14" s="30">
        <f t="shared" si="3"/>
        <v>2885.4</v>
      </c>
      <c r="L14" s="31">
        <v>3588.31</v>
      </c>
      <c r="M14" s="47">
        <f t="shared" si="4"/>
        <v>147858.31</v>
      </c>
      <c r="N14" s="31">
        <v>86119.76</v>
      </c>
      <c r="O14" s="31">
        <v>6350</v>
      </c>
      <c r="P14" s="43">
        <v>2880</v>
      </c>
      <c r="Q14" s="31">
        <v>250</v>
      </c>
      <c r="R14" s="31">
        <v>34000</v>
      </c>
      <c r="S14" s="31">
        <v>4500</v>
      </c>
      <c r="T14" s="47">
        <f t="shared" si="5"/>
        <v>134099.76</v>
      </c>
      <c r="V14" s="4"/>
    </row>
    <row r="15" spans="1:22" ht="15" thickBot="1">
      <c r="A15" s="61" t="s">
        <v>54</v>
      </c>
      <c r="B15" s="63"/>
      <c r="C15" s="22">
        <v>7</v>
      </c>
      <c r="D15" s="50">
        <v>18</v>
      </c>
      <c r="E15" s="51"/>
      <c r="F15" s="21">
        <v>156</v>
      </c>
      <c r="G15" s="34">
        <v>48.09</v>
      </c>
      <c r="H15" s="35">
        <f t="shared" si="0"/>
        <v>52514.280000000006</v>
      </c>
      <c r="I15" s="32">
        <f t="shared" si="1"/>
        <v>135036.72</v>
      </c>
      <c r="J15" s="30">
        <f t="shared" si="2"/>
        <v>187551</v>
      </c>
      <c r="K15" s="30">
        <f t="shared" si="3"/>
        <v>3751.02</v>
      </c>
      <c r="L15" s="31">
        <v>6972.67</v>
      </c>
      <c r="M15" s="47">
        <f t="shared" si="4"/>
        <v>194523.67</v>
      </c>
      <c r="N15" s="31">
        <v>174317.64</v>
      </c>
      <c r="O15" s="31">
        <v>3085.66</v>
      </c>
      <c r="P15" s="43">
        <v>3697.39</v>
      </c>
      <c r="Q15" s="31"/>
      <c r="R15" s="31">
        <v>40000</v>
      </c>
      <c r="S15" s="31">
        <v>2500</v>
      </c>
      <c r="T15" s="47">
        <f t="shared" si="5"/>
        <v>223600.69000000003</v>
      </c>
      <c r="V15" s="4"/>
    </row>
    <row r="16" spans="1:22" ht="15" thickBot="1">
      <c r="A16" s="61" t="s">
        <v>55</v>
      </c>
      <c r="B16" s="63"/>
      <c r="C16" s="22">
        <v>7</v>
      </c>
      <c r="D16" s="50">
        <v>18</v>
      </c>
      <c r="E16" s="51"/>
      <c r="F16" s="21">
        <v>180</v>
      </c>
      <c r="G16" s="34">
        <v>48.09</v>
      </c>
      <c r="H16" s="35">
        <f t="shared" si="0"/>
        <v>60593.4</v>
      </c>
      <c r="I16" s="32">
        <f t="shared" si="1"/>
        <v>155811.6</v>
      </c>
      <c r="J16" s="30">
        <f t="shared" si="2"/>
        <v>216405</v>
      </c>
      <c r="K16" s="30">
        <f t="shared" si="3"/>
        <v>4328.1000000000004</v>
      </c>
      <c r="L16" s="31">
        <v>5805.86</v>
      </c>
      <c r="M16" s="47">
        <f t="shared" si="4"/>
        <v>222210.86</v>
      </c>
      <c r="N16" s="31">
        <v>126343.64</v>
      </c>
      <c r="O16" s="31">
        <v>579.92999999999995</v>
      </c>
      <c r="P16" s="43">
        <v>4310</v>
      </c>
      <c r="Q16" s="31">
        <v>2250</v>
      </c>
      <c r="R16" s="31">
        <v>30000</v>
      </c>
      <c r="S16" s="31">
        <v>5000</v>
      </c>
      <c r="T16" s="47">
        <f t="shared" si="5"/>
        <v>168483.57</v>
      </c>
      <c r="V16" s="4"/>
    </row>
    <row r="17" spans="1:26" ht="15" thickBot="1">
      <c r="A17" s="61" t="s">
        <v>56</v>
      </c>
      <c r="B17" s="63"/>
      <c r="C17" s="22">
        <v>7</v>
      </c>
      <c r="D17" s="50">
        <v>18</v>
      </c>
      <c r="E17" s="51"/>
      <c r="F17" s="21">
        <v>103</v>
      </c>
      <c r="G17" s="34">
        <v>48.09</v>
      </c>
      <c r="H17" s="35">
        <f t="shared" si="0"/>
        <v>34672.89</v>
      </c>
      <c r="I17" s="32">
        <f t="shared" si="1"/>
        <v>89158.86</v>
      </c>
      <c r="J17" s="30">
        <f t="shared" si="2"/>
        <v>123831.75</v>
      </c>
      <c r="K17" s="30">
        <f t="shared" si="3"/>
        <v>2476.6350000000002</v>
      </c>
      <c r="L17" s="31">
        <v>3436.85</v>
      </c>
      <c r="M17" s="47">
        <f t="shared" si="4"/>
        <v>127268.6</v>
      </c>
      <c r="N17" s="31">
        <v>92394.81</v>
      </c>
      <c r="O17" s="31">
        <v>2660.51</v>
      </c>
      <c r="P17" s="43">
        <v>2476.64</v>
      </c>
      <c r="Q17" s="31"/>
      <c r="R17" s="31">
        <v>15000</v>
      </c>
      <c r="S17" s="31">
        <v>1000</v>
      </c>
      <c r="T17" s="47">
        <f t="shared" si="5"/>
        <v>113531.95999999999</v>
      </c>
      <c r="V17" s="4"/>
    </row>
    <row r="18" spans="1:26" ht="15" thickBot="1">
      <c r="A18" s="61" t="s">
        <v>57</v>
      </c>
      <c r="B18" s="62"/>
      <c r="C18" s="22">
        <v>7</v>
      </c>
      <c r="D18" s="50">
        <v>18</v>
      </c>
      <c r="E18" s="51"/>
      <c r="F18" s="21">
        <v>105</v>
      </c>
      <c r="G18" s="34">
        <v>48.09</v>
      </c>
      <c r="H18" s="35">
        <f t="shared" si="0"/>
        <v>35346.15</v>
      </c>
      <c r="I18" s="32">
        <f t="shared" si="1"/>
        <v>90890.1</v>
      </c>
      <c r="J18" s="30">
        <f t="shared" si="2"/>
        <v>126236.25</v>
      </c>
      <c r="K18" s="30">
        <f t="shared" si="3"/>
        <v>2524.7249999999999</v>
      </c>
      <c r="L18" s="31">
        <v>3684.05</v>
      </c>
      <c r="M18" s="47">
        <f t="shared" si="4"/>
        <v>129920.3</v>
      </c>
      <c r="N18" s="31">
        <v>99623.35</v>
      </c>
      <c r="O18" s="31">
        <v>8872.84</v>
      </c>
      <c r="P18" s="43">
        <v>2222</v>
      </c>
      <c r="Q18" s="31">
        <v>1250</v>
      </c>
      <c r="R18" s="31">
        <v>24000</v>
      </c>
      <c r="S18" s="31">
        <v>3000</v>
      </c>
      <c r="T18" s="47">
        <f t="shared" si="5"/>
        <v>138968.19</v>
      </c>
      <c r="V18" s="4"/>
    </row>
    <row r="19" spans="1:26" ht="15" thickBot="1">
      <c r="A19" s="61" t="s">
        <v>58</v>
      </c>
      <c r="B19" s="62"/>
      <c r="C19" s="22">
        <v>7</v>
      </c>
      <c r="D19" s="50">
        <v>18</v>
      </c>
      <c r="E19" s="51"/>
      <c r="F19" s="21">
        <v>92</v>
      </c>
      <c r="G19" s="34">
        <v>48.09</v>
      </c>
      <c r="H19" s="35">
        <f t="shared" si="0"/>
        <v>30969.960000000003</v>
      </c>
      <c r="I19" s="32">
        <f t="shared" si="1"/>
        <v>79637.040000000008</v>
      </c>
      <c r="J19" s="30">
        <f t="shared" si="2"/>
        <v>110607.00000000001</v>
      </c>
      <c r="K19" s="30">
        <f t="shared" si="3"/>
        <v>2212.1400000000003</v>
      </c>
      <c r="L19" s="31">
        <v>4066.68</v>
      </c>
      <c r="M19" s="47">
        <f t="shared" si="4"/>
        <v>114673.68000000001</v>
      </c>
      <c r="N19" s="31">
        <v>105624.9</v>
      </c>
      <c r="O19" s="31">
        <v>775</v>
      </c>
      <c r="P19" s="43">
        <v>2150</v>
      </c>
      <c r="Q19" s="31"/>
      <c r="R19" s="31">
        <v>30000</v>
      </c>
      <c r="S19" s="31">
        <v>5000</v>
      </c>
      <c r="T19" s="47">
        <f t="shared" si="5"/>
        <v>143549.9</v>
      </c>
      <c r="V19" s="4"/>
    </row>
    <row r="20" spans="1:26" ht="15" thickBot="1">
      <c r="A20" s="61" t="s">
        <v>59</v>
      </c>
      <c r="B20" s="62"/>
      <c r="C20" s="22">
        <v>7</v>
      </c>
      <c r="D20" s="50">
        <v>18</v>
      </c>
      <c r="E20" s="51"/>
      <c r="F20" s="21">
        <v>105</v>
      </c>
      <c r="G20" s="34">
        <v>48.09</v>
      </c>
      <c r="H20" s="35">
        <f t="shared" si="0"/>
        <v>35346.15</v>
      </c>
      <c r="I20" s="32">
        <f t="shared" si="1"/>
        <v>90890.1</v>
      </c>
      <c r="J20" s="30">
        <f t="shared" si="2"/>
        <v>126236.25</v>
      </c>
      <c r="K20" s="30">
        <f t="shared" si="3"/>
        <v>2524.7249999999999</v>
      </c>
      <c r="L20" s="31">
        <v>5413.75</v>
      </c>
      <c r="M20" s="47">
        <f t="shared" si="4"/>
        <v>131650</v>
      </c>
      <c r="N20" s="31">
        <v>131749.25</v>
      </c>
      <c r="O20" s="31">
        <v>3003.42</v>
      </c>
      <c r="P20" s="43">
        <v>2525</v>
      </c>
      <c r="Q20" s="31">
        <v>250</v>
      </c>
      <c r="R20" s="31">
        <v>33000</v>
      </c>
      <c r="S20" s="31">
        <v>1500</v>
      </c>
      <c r="T20" s="47">
        <f t="shared" si="5"/>
        <v>172027.67</v>
      </c>
    </row>
    <row r="21" spans="1:26" ht="15" thickBot="1">
      <c r="A21" s="61" t="s">
        <v>60</v>
      </c>
      <c r="B21" s="63"/>
      <c r="C21" s="22">
        <v>7</v>
      </c>
      <c r="D21" s="50">
        <v>18</v>
      </c>
      <c r="E21" s="51"/>
      <c r="F21" s="21">
        <v>142</v>
      </c>
      <c r="G21" s="34">
        <v>48.09</v>
      </c>
      <c r="H21" s="35">
        <f t="shared" si="0"/>
        <v>47801.460000000006</v>
      </c>
      <c r="I21" s="32">
        <f t="shared" si="1"/>
        <v>122918.04000000001</v>
      </c>
      <c r="J21" s="30">
        <f t="shared" si="2"/>
        <v>170719.5</v>
      </c>
      <c r="K21" s="30">
        <f t="shared" si="3"/>
        <v>3414.39</v>
      </c>
      <c r="L21" s="31">
        <v>4475.3</v>
      </c>
      <c r="M21" s="47">
        <f t="shared" si="4"/>
        <v>175194.8</v>
      </c>
      <c r="N21" s="31">
        <v>123317.34</v>
      </c>
      <c r="O21" s="31">
        <v>3929.69</v>
      </c>
      <c r="P21" s="43">
        <v>3102</v>
      </c>
      <c r="Q21" s="31">
        <v>2750</v>
      </c>
      <c r="R21" s="31">
        <v>27800</v>
      </c>
      <c r="S21" s="31">
        <v>4000</v>
      </c>
      <c r="T21" s="47">
        <f t="shared" si="5"/>
        <v>164899.03</v>
      </c>
    </row>
    <row r="22" spans="1:26" ht="15" thickBot="1">
      <c r="A22" s="61" t="s">
        <v>61</v>
      </c>
      <c r="B22" s="63"/>
      <c r="C22" s="22">
        <v>7</v>
      </c>
      <c r="D22" s="50">
        <v>18</v>
      </c>
      <c r="E22" s="51"/>
      <c r="F22" s="21">
        <v>125</v>
      </c>
      <c r="G22" s="34">
        <v>48.09</v>
      </c>
      <c r="H22" s="35">
        <f t="shared" si="0"/>
        <v>42078.75</v>
      </c>
      <c r="I22" s="32">
        <f t="shared" si="1"/>
        <v>108202.50000000001</v>
      </c>
      <c r="J22" s="30">
        <f t="shared" si="2"/>
        <v>150281.25</v>
      </c>
      <c r="K22" s="30">
        <f t="shared" si="3"/>
        <v>3005.625</v>
      </c>
      <c r="L22" s="31">
        <v>6456.39</v>
      </c>
      <c r="M22" s="47">
        <f t="shared" si="4"/>
        <v>156737.64000000001</v>
      </c>
      <c r="N22" s="31">
        <v>165471.94</v>
      </c>
      <c r="O22" s="31">
        <v>3030.92</v>
      </c>
      <c r="P22" s="43">
        <v>1421.6</v>
      </c>
      <c r="Q22" s="31">
        <v>2375</v>
      </c>
      <c r="R22" s="31">
        <v>34000</v>
      </c>
      <c r="S22" s="31">
        <v>5000</v>
      </c>
      <c r="T22" s="47">
        <f t="shared" si="5"/>
        <v>211299.46000000002</v>
      </c>
    </row>
    <row r="23" spans="1:26" ht="15" thickBot="1">
      <c r="A23" s="61" t="s">
        <v>62</v>
      </c>
      <c r="B23" s="63"/>
      <c r="C23" s="22">
        <v>7</v>
      </c>
      <c r="D23" s="50">
        <v>18</v>
      </c>
      <c r="E23" s="51"/>
      <c r="F23" s="21">
        <v>150</v>
      </c>
      <c r="G23" s="34">
        <v>48.09</v>
      </c>
      <c r="H23" s="35">
        <f t="shared" si="0"/>
        <v>50494.5</v>
      </c>
      <c r="I23" s="32">
        <f t="shared" si="1"/>
        <v>129843.00000000001</v>
      </c>
      <c r="J23" s="30">
        <f t="shared" si="2"/>
        <v>180337.5</v>
      </c>
      <c r="K23" s="30">
        <f t="shared" si="3"/>
        <v>3606.75</v>
      </c>
      <c r="L23" s="31">
        <v>5341.23</v>
      </c>
      <c r="M23" s="47">
        <f t="shared" si="4"/>
        <v>185678.73</v>
      </c>
      <c r="N23" s="31">
        <v>133531.35999999999</v>
      </c>
      <c r="O23" s="31">
        <v>6200</v>
      </c>
      <c r="P23" s="43">
        <v>3450</v>
      </c>
      <c r="Q23" s="31"/>
      <c r="R23" s="31">
        <v>34000</v>
      </c>
      <c r="S23" s="31">
        <v>4000</v>
      </c>
      <c r="T23" s="47">
        <f t="shared" si="5"/>
        <v>181181.36</v>
      </c>
    </row>
    <row r="24" spans="1:26" ht="15" thickBot="1">
      <c r="A24" s="61" t="s">
        <v>63</v>
      </c>
      <c r="B24" s="63"/>
      <c r="C24" s="22">
        <v>7</v>
      </c>
      <c r="D24" s="50">
        <v>18</v>
      </c>
      <c r="E24" s="51"/>
      <c r="F24" s="21">
        <v>120</v>
      </c>
      <c r="G24" s="34">
        <v>48.09</v>
      </c>
      <c r="H24" s="35">
        <f t="shared" si="0"/>
        <v>40395.600000000006</v>
      </c>
      <c r="I24" s="32">
        <f t="shared" si="1"/>
        <v>103874.40000000001</v>
      </c>
      <c r="J24" s="30">
        <f t="shared" si="2"/>
        <v>144270</v>
      </c>
      <c r="K24" s="30">
        <f t="shared" si="3"/>
        <v>2885.4</v>
      </c>
      <c r="L24" s="31">
        <v>3088.14</v>
      </c>
      <c r="M24" s="47">
        <f t="shared" si="4"/>
        <v>147358.14000000001</v>
      </c>
      <c r="N24" s="31">
        <v>116945.60000000001</v>
      </c>
      <c r="O24" s="31">
        <v>4500</v>
      </c>
      <c r="P24" s="43">
        <v>2767.9</v>
      </c>
      <c r="Q24" s="31">
        <v>250</v>
      </c>
      <c r="R24" s="31">
        <v>34000</v>
      </c>
      <c r="S24" s="31">
        <v>5000</v>
      </c>
      <c r="T24" s="47">
        <f t="shared" si="5"/>
        <v>163463.5</v>
      </c>
    </row>
    <row r="25" spans="1:26" ht="15" thickBot="1">
      <c r="A25" s="61" t="s">
        <v>64</v>
      </c>
      <c r="B25" s="62"/>
      <c r="C25" s="22">
        <v>7</v>
      </c>
      <c r="D25" s="50">
        <v>18</v>
      </c>
      <c r="E25" s="51"/>
      <c r="F25" s="21">
        <v>100</v>
      </c>
      <c r="G25" s="34">
        <v>48.09</v>
      </c>
      <c r="H25" s="35">
        <f t="shared" si="0"/>
        <v>33663</v>
      </c>
      <c r="I25" s="32">
        <f t="shared" si="1"/>
        <v>86562</v>
      </c>
      <c r="J25" s="30">
        <f t="shared" si="2"/>
        <v>120225</v>
      </c>
      <c r="K25" s="30">
        <f t="shared" si="3"/>
        <v>2404.5</v>
      </c>
      <c r="L25" s="31">
        <v>2639.1</v>
      </c>
      <c r="M25" s="47">
        <f t="shared" si="4"/>
        <v>122864.1</v>
      </c>
      <c r="N25" s="31">
        <v>64904.59</v>
      </c>
      <c r="O25" s="31">
        <v>1318.73</v>
      </c>
      <c r="P25" s="43">
        <v>2325</v>
      </c>
      <c r="Q25" s="31"/>
      <c r="R25" s="31">
        <v>34000</v>
      </c>
      <c r="S25" s="31">
        <v>2000</v>
      </c>
      <c r="T25" s="47">
        <f t="shared" si="5"/>
        <v>104548.31999999999</v>
      </c>
    </row>
    <row r="26" spans="1:26" ht="15" thickBot="1">
      <c r="A26" s="61" t="s">
        <v>65</v>
      </c>
      <c r="B26" s="62"/>
      <c r="C26" s="22">
        <v>7</v>
      </c>
      <c r="D26" s="50">
        <v>18</v>
      </c>
      <c r="E26" s="51"/>
      <c r="F26" s="21">
        <v>120</v>
      </c>
      <c r="G26" s="34">
        <v>48.09</v>
      </c>
      <c r="H26" s="35">
        <f t="shared" si="0"/>
        <v>40395.600000000006</v>
      </c>
      <c r="I26" s="32">
        <f t="shared" si="1"/>
        <v>103874.40000000001</v>
      </c>
      <c r="J26" s="30">
        <f t="shared" si="2"/>
        <v>144270</v>
      </c>
      <c r="K26" s="30">
        <f t="shared" si="3"/>
        <v>2885.4</v>
      </c>
      <c r="L26" s="31">
        <v>3449.67</v>
      </c>
      <c r="M26" s="47">
        <f t="shared" si="4"/>
        <v>147719.67000000001</v>
      </c>
      <c r="N26" s="31">
        <v>88398.16</v>
      </c>
      <c r="O26" s="31">
        <v>2164.06</v>
      </c>
      <c r="P26" s="43">
        <v>2800</v>
      </c>
      <c r="Q26" s="31">
        <v>250</v>
      </c>
      <c r="R26" s="31">
        <v>34000</v>
      </c>
      <c r="S26" s="31">
        <v>5000</v>
      </c>
      <c r="T26" s="47">
        <f t="shared" si="5"/>
        <v>132612.22</v>
      </c>
    </row>
    <row r="27" spans="1:26" ht="15" thickBot="1">
      <c r="A27" s="61" t="s">
        <v>66</v>
      </c>
      <c r="B27" s="62"/>
      <c r="C27" s="22">
        <v>7</v>
      </c>
      <c r="D27" s="50">
        <v>18</v>
      </c>
      <c r="E27" s="51"/>
      <c r="F27" s="21">
        <v>180</v>
      </c>
      <c r="G27" s="34">
        <v>48.09</v>
      </c>
      <c r="H27" s="35">
        <f t="shared" si="0"/>
        <v>60593.4</v>
      </c>
      <c r="I27" s="32">
        <f t="shared" si="1"/>
        <v>155811.6</v>
      </c>
      <c r="J27" s="30">
        <f t="shared" si="2"/>
        <v>216405</v>
      </c>
      <c r="K27" s="30">
        <f t="shared" si="3"/>
        <v>4328.1000000000004</v>
      </c>
      <c r="L27" s="31">
        <v>5415.73</v>
      </c>
      <c r="M27" s="47">
        <f t="shared" si="4"/>
        <v>221820.73</v>
      </c>
      <c r="N27" s="31">
        <v>180592.43</v>
      </c>
      <c r="O27" s="31">
        <v>3934.15</v>
      </c>
      <c r="P27" s="43">
        <v>4090</v>
      </c>
      <c r="Q27" s="31">
        <v>0</v>
      </c>
      <c r="R27" s="31">
        <v>34000</v>
      </c>
      <c r="S27" s="31">
        <v>6500</v>
      </c>
      <c r="T27" s="47">
        <f t="shared" si="5"/>
        <v>229116.58</v>
      </c>
    </row>
    <row r="28" spans="1:26" ht="16" thickBot="1">
      <c r="A28" s="104" t="s">
        <v>5</v>
      </c>
      <c r="B28" s="105"/>
      <c r="C28" s="105"/>
      <c r="D28" s="106"/>
      <c r="E28" s="3"/>
      <c r="F28" s="19">
        <f>SUM(F13:F27)</f>
        <v>1889</v>
      </c>
      <c r="G28" s="36"/>
      <c r="H28" s="37">
        <f>SUM(H13:H27)</f>
        <v>635894.07000000007</v>
      </c>
      <c r="I28" s="33">
        <f>SUM(I13:I27)</f>
        <v>1635156.18</v>
      </c>
      <c r="J28" s="30">
        <f>SUM(J13:J27)</f>
        <v>2271050.25</v>
      </c>
      <c r="K28" s="30">
        <f>SUM(K13:K27)</f>
        <v>45421.004999999997</v>
      </c>
      <c r="L28" s="29">
        <f t="shared" ref="L28:S28" si="6">SUM(L13:L27)</f>
        <v>67778.97</v>
      </c>
      <c r="M28" s="48">
        <f t="shared" si="6"/>
        <v>2338829.2200000002</v>
      </c>
      <c r="N28" s="29">
        <f t="shared" si="6"/>
        <v>1790459.24</v>
      </c>
      <c r="O28" s="29">
        <f t="shared" si="6"/>
        <v>52768.170000000006</v>
      </c>
      <c r="P28" s="29">
        <f t="shared" si="6"/>
        <v>42287.53</v>
      </c>
      <c r="Q28" s="29">
        <f t="shared" si="6"/>
        <v>9625</v>
      </c>
      <c r="R28" s="29">
        <f t="shared" si="6"/>
        <v>471800</v>
      </c>
      <c r="S28" s="29">
        <f t="shared" si="6"/>
        <v>54400</v>
      </c>
      <c r="T28" s="49">
        <f>SUM(T13:T27)</f>
        <v>2421339.94</v>
      </c>
    </row>
    <row r="29" spans="1:26" ht="15.75" customHeight="1" thickBot="1">
      <c r="A29" s="64" t="s">
        <v>34</v>
      </c>
      <c r="B29" s="65"/>
      <c r="C29" s="65"/>
      <c r="D29" s="65"/>
      <c r="E29" s="65"/>
      <c r="F29" s="65"/>
      <c r="G29" s="65"/>
      <c r="H29" s="65"/>
      <c r="I29" s="65"/>
      <c r="J29" s="65"/>
      <c r="K29" s="65"/>
      <c r="L29" s="65"/>
      <c r="M29" s="65"/>
      <c r="N29" s="65"/>
      <c r="O29" s="65"/>
      <c r="P29" s="65"/>
      <c r="Q29" s="65"/>
      <c r="R29" s="66"/>
      <c r="S29" s="8"/>
      <c r="T29" s="48">
        <f>+T28</f>
        <v>2421339.94</v>
      </c>
    </row>
    <row r="30" spans="1:26" ht="45" customHeight="1" thickBot="1">
      <c r="A30" s="67" t="s">
        <v>6</v>
      </c>
      <c r="B30" s="65"/>
      <c r="C30" s="65"/>
      <c r="D30" s="65"/>
      <c r="E30" s="65"/>
      <c r="F30" s="65"/>
      <c r="G30" s="65"/>
      <c r="H30" s="65"/>
      <c r="I30" s="65"/>
      <c r="J30" s="65"/>
      <c r="K30" s="65"/>
      <c r="L30" s="65"/>
      <c r="M30" s="65"/>
      <c r="N30" s="65"/>
      <c r="O30" s="66"/>
      <c r="P30" s="68" t="s">
        <v>7</v>
      </c>
      <c r="Q30" s="69"/>
      <c r="R30" s="69"/>
      <c r="S30" s="69"/>
      <c r="T30" s="70"/>
    </row>
    <row r="32" spans="1:26" ht="16.5" customHeight="1">
      <c r="A32" s="93" t="s">
        <v>25</v>
      </c>
      <c r="B32" s="93"/>
      <c r="C32" s="93"/>
      <c r="D32" s="93"/>
      <c r="E32" s="93"/>
      <c r="F32" s="93"/>
      <c r="G32" s="93"/>
      <c r="H32" s="93"/>
      <c r="I32" s="93"/>
      <c r="J32" s="93"/>
      <c r="K32" s="93"/>
      <c r="L32" s="93"/>
      <c r="M32" s="93"/>
      <c r="N32" s="93"/>
      <c r="O32" s="93"/>
      <c r="P32" s="93"/>
      <c r="Q32" s="93"/>
      <c r="R32" s="93"/>
      <c r="S32" s="6" t="s">
        <v>13</v>
      </c>
      <c r="T32" s="5"/>
      <c r="U32" s="5"/>
      <c r="V32" s="5"/>
      <c r="W32" s="5"/>
      <c r="X32" s="5"/>
      <c r="Y32" s="5"/>
      <c r="Z32" s="5"/>
    </row>
    <row r="33" spans="1:26" ht="15" customHeight="1">
      <c r="A33" s="94" t="s">
        <v>37</v>
      </c>
      <c r="B33" s="94"/>
      <c r="C33" s="94"/>
      <c r="D33" s="94"/>
      <c r="E33" s="94"/>
      <c r="F33" s="94"/>
      <c r="G33" s="94"/>
      <c r="H33" s="94"/>
      <c r="I33" s="94"/>
      <c r="J33" s="94"/>
      <c r="K33" s="94"/>
      <c r="L33" s="94"/>
      <c r="M33" s="94"/>
      <c r="N33" s="94"/>
      <c r="O33" s="94"/>
      <c r="P33" s="94"/>
      <c r="Q33" s="94"/>
      <c r="R33" s="94"/>
      <c r="S33" s="6"/>
      <c r="T33" s="5"/>
      <c r="U33" s="5"/>
      <c r="V33" s="5"/>
      <c r="W33" s="5"/>
      <c r="X33" s="5"/>
      <c r="Y33" s="5"/>
      <c r="Z33" s="5"/>
    </row>
    <row r="34" spans="1:26">
      <c r="A34" s="94"/>
      <c r="B34" s="94"/>
      <c r="C34" s="94"/>
      <c r="D34" s="94"/>
      <c r="E34" s="94"/>
      <c r="F34" s="94"/>
      <c r="G34" s="94"/>
      <c r="H34" s="94"/>
      <c r="I34" s="94"/>
      <c r="J34" s="94"/>
      <c r="K34" s="94"/>
      <c r="L34" s="94"/>
      <c r="M34" s="94"/>
      <c r="N34" s="94"/>
      <c r="O34" s="94"/>
      <c r="P34" s="94"/>
      <c r="Q34" s="94"/>
      <c r="R34" s="94"/>
      <c r="S34" s="7" t="s">
        <v>14</v>
      </c>
      <c r="T34" s="5" t="s">
        <v>18</v>
      </c>
      <c r="U34" s="5"/>
      <c r="V34" s="5"/>
      <c r="W34" s="5"/>
      <c r="X34" s="5"/>
      <c r="Y34" s="5"/>
      <c r="Z34" s="5"/>
    </row>
    <row r="35" spans="1:26">
      <c r="A35" s="94"/>
      <c r="B35" s="94"/>
      <c r="C35" s="94"/>
      <c r="D35" s="94"/>
      <c r="E35" s="94"/>
      <c r="F35" s="94"/>
      <c r="G35" s="94"/>
      <c r="H35" s="94"/>
      <c r="I35" s="94"/>
      <c r="J35" s="94"/>
      <c r="K35" s="94"/>
      <c r="L35" s="94"/>
      <c r="M35" s="94"/>
      <c r="N35" s="94"/>
      <c r="O35" s="94"/>
      <c r="P35" s="94"/>
      <c r="Q35" s="94"/>
      <c r="R35" s="94"/>
      <c r="S35" s="7" t="s">
        <v>15</v>
      </c>
      <c r="T35" s="5" t="s">
        <v>19</v>
      </c>
      <c r="U35" s="5"/>
      <c r="V35" s="5"/>
      <c r="W35" s="5"/>
      <c r="X35" s="5"/>
      <c r="Y35" s="5"/>
      <c r="Z35" s="5"/>
    </row>
    <row r="36" spans="1:26" ht="19.5" customHeight="1">
      <c r="A36" s="94"/>
      <c r="B36" s="94"/>
      <c r="C36" s="94"/>
      <c r="D36" s="94"/>
      <c r="E36" s="94"/>
      <c r="F36" s="94"/>
      <c r="G36" s="94"/>
      <c r="H36" s="94"/>
      <c r="I36" s="94"/>
      <c r="J36" s="94"/>
      <c r="K36" s="94"/>
      <c r="L36" s="94"/>
      <c r="M36" s="94"/>
      <c r="N36" s="94"/>
      <c r="O36" s="94"/>
      <c r="P36" s="94"/>
      <c r="Q36" s="94"/>
      <c r="R36" s="94"/>
      <c r="S36" s="7" t="s">
        <v>16</v>
      </c>
      <c r="T36" s="6" t="s">
        <v>36</v>
      </c>
      <c r="U36" s="5"/>
      <c r="V36" s="5"/>
      <c r="W36" s="5"/>
      <c r="X36" s="5"/>
      <c r="Y36" s="5"/>
      <c r="Z36" s="5"/>
    </row>
    <row r="37" spans="1:26" ht="15.5">
      <c r="A37" s="86" t="s">
        <v>38</v>
      </c>
      <c r="B37" s="86"/>
      <c r="C37" s="86"/>
      <c r="D37" s="86"/>
      <c r="E37" s="86"/>
      <c r="F37" s="86"/>
      <c r="G37" s="86"/>
      <c r="H37" s="86"/>
      <c r="I37" s="86"/>
      <c r="J37" s="86"/>
      <c r="K37" s="86"/>
      <c r="L37" s="86"/>
      <c r="M37" s="86"/>
      <c r="N37" s="86"/>
      <c r="O37" s="86"/>
      <c r="P37" s="86"/>
    </row>
    <row r="40" spans="1:26">
      <c r="J40" s="1"/>
      <c r="K40" s="1"/>
    </row>
    <row r="41" spans="1:26" ht="18">
      <c r="J41" s="2"/>
      <c r="K41" s="2"/>
    </row>
  </sheetData>
  <mergeCells count="64">
    <mergeCell ref="A20:B20"/>
    <mergeCell ref="D20:E20"/>
    <mergeCell ref="A17:B17"/>
    <mergeCell ref="D17:E17"/>
    <mergeCell ref="A18:B18"/>
    <mergeCell ref="D18:E18"/>
    <mergeCell ref="A19:B19"/>
    <mergeCell ref="D19:E19"/>
    <mergeCell ref="A37:P37"/>
    <mergeCell ref="H7:N7"/>
    <mergeCell ref="H9:N9"/>
    <mergeCell ref="O9:T9"/>
    <mergeCell ref="A32:R32"/>
    <mergeCell ref="A33:R36"/>
    <mergeCell ref="A9:G9"/>
    <mergeCell ref="K11:K12"/>
    <mergeCell ref="P11:P12"/>
    <mergeCell ref="N10:T10"/>
    <mergeCell ref="C10:D10"/>
    <mergeCell ref="A26:B26"/>
    <mergeCell ref="D26:E26"/>
    <mergeCell ref="A27:B27"/>
    <mergeCell ref="D27:E27"/>
    <mergeCell ref="A28:D28"/>
    <mergeCell ref="A29:R29"/>
    <mergeCell ref="A30:O30"/>
    <mergeCell ref="P30:T30"/>
    <mergeCell ref="A1:T1"/>
    <mergeCell ref="A2:T2"/>
    <mergeCell ref="A3:T3"/>
    <mergeCell ref="H8:J8"/>
    <mergeCell ref="L8:N8"/>
    <mergeCell ref="O5:T5"/>
    <mergeCell ref="O6:T6"/>
    <mergeCell ref="O7:T7"/>
    <mergeCell ref="H5:N5"/>
    <mergeCell ref="H6:N6"/>
    <mergeCell ref="O8:Q8"/>
    <mergeCell ref="R8:T8"/>
    <mergeCell ref="A5:G5"/>
    <mergeCell ref="A25:B25"/>
    <mergeCell ref="D25:E25"/>
    <mergeCell ref="A22:B22"/>
    <mergeCell ref="D22:E22"/>
    <mergeCell ref="A23:B23"/>
    <mergeCell ref="D23:E23"/>
    <mergeCell ref="A24:B24"/>
    <mergeCell ref="D24:E24"/>
    <mergeCell ref="D21:E21"/>
    <mergeCell ref="D12:E12"/>
    <mergeCell ref="A6:G6"/>
    <mergeCell ref="A7:G7"/>
    <mergeCell ref="A8:G8"/>
    <mergeCell ref="A11:B11"/>
    <mergeCell ref="A12:B12"/>
    <mergeCell ref="A13:B13"/>
    <mergeCell ref="D13:E13"/>
    <mergeCell ref="A21:B21"/>
    <mergeCell ref="A14:B14"/>
    <mergeCell ref="D14:E14"/>
    <mergeCell ref="A15:B15"/>
    <mergeCell ref="D15:E15"/>
    <mergeCell ref="A16:B16"/>
    <mergeCell ref="D16:E16"/>
  </mergeCells>
  <pageMargins left="0.7" right="0.7" top="0.75" bottom="0.75" header="0.3" footer="0.3"/>
  <pageSetup paperSize="5"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DISTRICT BUDGET SUMMARY SHEET </vt:lpstr>
      <vt:lpstr>'DISTRICT BUDGET SUMMARY SHEET '!_Toc180374455</vt:lpstr>
      <vt:lpstr>'DISTRICT BUDGET SUMMARY SHEET '!Print_Area</vt:lpstr>
    </vt:vector>
  </TitlesOfParts>
  <Company>NMPED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Gilbert.Gurule</dc:creator>
  <cp:lastModifiedBy>esaenz</cp:lastModifiedBy>
  <cp:lastPrinted>2015-03-13T20:47:52Z</cp:lastPrinted>
  <dcterms:created xsi:type="dcterms:W3CDTF">2013-10-07T17:04:57Z</dcterms:created>
  <dcterms:modified xsi:type="dcterms:W3CDTF">2015-03-27T21:20:51Z</dcterms:modified>
</cp:coreProperties>
</file>