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School Budget Request Form" sheetId="1" r:id="rId1"/>
  </sheets>
  <definedNames/>
  <calcPr fullCalcOnLoad="1"/>
</workbook>
</file>

<file path=xl/sharedStrings.xml><?xml version="1.0" encoding="utf-8"?>
<sst xmlns="http://schemas.openxmlformats.org/spreadsheetml/2006/main" count="482" uniqueCount="62">
  <si>
    <t>PROJECTED EXPENDITURES</t>
  </si>
  <si>
    <t>SALARIES</t>
  </si>
  <si>
    <t>Number of Positions</t>
  </si>
  <si>
    <t>Teachers</t>
  </si>
  <si>
    <t>TOTAL AMOUNT FOR SALARIES</t>
  </si>
  <si>
    <t>Product/Description</t>
  </si>
  <si>
    <t>Amount</t>
  </si>
  <si>
    <t>Subject Area</t>
  </si>
  <si>
    <t>Supplies &amp; Materials</t>
  </si>
  <si>
    <t>OTHER COSTS - LIST ONLY NON YEAR AROUND SERVICES.  DO NOT SUPPLANT.</t>
  </si>
  <si>
    <t>Identify</t>
  </si>
  <si>
    <t>Description</t>
  </si>
  <si>
    <t>Total Amount</t>
  </si>
  <si>
    <t>Travel for Professional Development</t>
  </si>
  <si>
    <t>Data Base Housing Set Up Fee</t>
  </si>
  <si>
    <t>Teachers to K-3 Pluse Conference in Albuquerque during May</t>
  </si>
  <si>
    <t>Access to assessment datebase</t>
  </si>
  <si>
    <t>TOTAL AMOUNT FOR OTHER COSTS</t>
  </si>
  <si>
    <t>TOTAL BUDGET REQUEST FOR SCHOOL PROGRAM</t>
  </si>
  <si>
    <t>TRANSPORTATION COSTS</t>
  </si>
  <si>
    <t>TOTAL</t>
  </si>
  <si>
    <t>TOTAL AMOUNT FOR MATERIALS &amp; SUPPLIES</t>
  </si>
  <si>
    <t>MATERIALS &amp; SUPPLIES</t>
  </si>
  <si>
    <t>Teachers to K-3 Plus Conference in Albuquerque during May</t>
  </si>
  <si>
    <t>Access to assessment data base</t>
  </si>
  <si>
    <t># OF BUSES</t>
  </si>
  <si>
    <t># OF STUDENTS SERVED</t>
  </si>
  <si>
    <t>Unit Amount</t>
  </si>
  <si>
    <t>Position Base Salary</t>
  </si>
  <si>
    <t>Position</t>
  </si>
  <si>
    <t>Calculated Benefits (20%)</t>
  </si>
  <si>
    <t>Total Number of Days</t>
  </si>
  <si>
    <t>Number of Units</t>
  </si>
  <si>
    <t>2008-2009 KINDERGARDEN THROUGH THIRD GRADE PLUS PILOT PROJECT</t>
  </si>
  <si>
    <t xml:space="preserve"> </t>
  </si>
  <si>
    <t xml:space="preserve">Funds to support the implmentation of the </t>
  </si>
  <si>
    <t>Kindergarten thought Third Grade Plus Pilot Project</t>
  </si>
  <si>
    <t>School Year 2008-09 Carry Over</t>
  </si>
  <si>
    <t>School Year 2009-2010 Award</t>
  </si>
  <si>
    <t>(BAR Amount)</t>
  </si>
  <si>
    <t>SCHOOL BUDGET FORM FY 2010</t>
  </si>
  <si>
    <t xml:space="preserve">Art/Music </t>
  </si>
  <si>
    <t>P.E.</t>
  </si>
  <si>
    <t>Nurse</t>
  </si>
  <si>
    <t>No Busing</t>
  </si>
  <si>
    <t>Administrator</t>
  </si>
  <si>
    <t>Reading &amp; Math trainer</t>
  </si>
  <si>
    <t>Health Asst.</t>
  </si>
  <si>
    <t>Instructional Asst.</t>
  </si>
  <si>
    <t>PE</t>
  </si>
  <si>
    <t>Art/Music</t>
  </si>
  <si>
    <t>Teacher - Kindergarten</t>
  </si>
  <si>
    <t>Teacher- Kindergarten</t>
  </si>
  <si>
    <t>Teacher -Kinder &amp; 3rd</t>
  </si>
  <si>
    <t>Teachers -Kindergarten</t>
  </si>
  <si>
    <r>
      <t>Name of School and District: Gadsden District/</t>
    </r>
    <r>
      <rPr>
        <b/>
        <sz val="12"/>
        <rFont val="Arial Narrow"/>
        <family val="2"/>
      </rPr>
      <t>Desert View Elementary</t>
    </r>
  </si>
  <si>
    <r>
      <t>Name of School and District: Gadsden District/</t>
    </r>
    <r>
      <rPr>
        <b/>
        <sz val="12"/>
        <rFont val="Arial Narrow"/>
        <family val="2"/>
      </rPr>
      <t>Desert Trail Elementary</t>
    </r>
  </si>
  <si>
    <r>
      <t>Name of School and District:Gadsden District/</t>
    </r>
    <r>
      <rPr>
        <b/>
        <sz val="12"/>
        <rFont val="Arial Narrow"/>
        <family val="2"/>
      </rPr>
      <t xml:space="preserve">Mesquite Elementary </t>
    </r>
  </si>
  <si>
    <r>
      <t>Name of School and District: Gadsden District/l</t>
    </r>
    <r>
      <rPr>
        <b/>
        <sz val="12"/>
        <rFont val="Arial Narrow"/>
        <family val="2"/>
      </rPr>
      <t xml:space="preserve">Chapparral Elementary </t>
    </r>
  </si>
  <si>
    <r>
      <t>Name of School and District:  Gadsden District/</t>
    </r>
    <r>
      <rPr>
        <b/>
        <sz val="12"/>
        <rFont val="Arial Narrow"/>
        <family val="2"/>
      </rPr>
      <t>Sunland Park Elementary</t>
    </r>
  </si>
  <si>
    <r>
      <t>Name of School and District: Gadsden District/</t>
    </r>
    <r>
      <rPr>
        <b/>
        <sz val="12"/>
        <rFont val="Arial Narrow"/>
        <family val="2"/>
      </rPr>
      <t xml:space="preserve">Riverside Elementary </t>
    </r>
  </si>
  <si>
    <r>
      <t>Name of School and District:  Gadsden District/</t>
    </r>
    <r>
      <rPr>
        <b/>
        <sz val="11"/>
        <rFont val="Arial Narrow"/>
        <family val="2"/>
      </rPr>
      <t>Vado Elementary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</si>
</sst>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&quot;$&quot;#,##0"/>
  </numFmts>
  <fonts count="9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sz val="10"/>
      <color indexed="22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1" fontId="6" fillId="2" borderId="7" xfId="15" applyNumberFormat="1" applyFont="1" applyFill="1" applyBorder="1" applyAlignment="1">
      <alignment vertical="center"/>
    </xf>
    <xf numFmtId="169" fontId="6" fillId="2" borderId="8" xfId="17" applyNumberFormat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9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right"/>
    </xf>
    <xf numFmtId="169" fontId="1" fillId="0" borderId="10" xfId="0" applyNumberFormat="1" applyFont="1" applyBorder="1" applyAlignment="1">
      <alignment horizontal="right" vertical="center"/>
    </xf>
    <xf numFmtId="172" fontId="1" fillId="0" borderId="7" xfId="0" applyNumberFormat="1" applyFont="1" applyBorder="1" applyAlignment="1">
      <alignment horizontal="center" vertical="center"/>
    </xf>
    <xf numFmtId="172" fontId="1" fillId="0" borderId="8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9" fontId="1" fillId="0" borderId="7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169" fontId="2" fillId="0" borderId="12" xfId="0" applyNumberFormat="1" applyFont="1" applyFill="1" applyBorder="1" applyAlignment="1">
      <alignment horizontal="center" vertical="center"/>
    </xf>
    <xf numFmtId="42" fontId="1" fillId="0" borderId="7" xfId="0" applyNumberFormat="1" applyFont="1" applyBorder="1" applyAlignment="1">
      <alignment horizontal="right" vertical="center"/>
    </xf>
    <xf numFmtId="42" fontId="0" fillId="0" borderId="10" xfId="0" applyNumberForma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9" fontId="3" fillId="0" borderId="12" xfId="17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169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169" fontId="1" fillId="0" borderId="12" xfId="17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2"/>
  <sheetViews>
    <sheetView tabSelected="1" workbookViewId="0" topLeftCell="A10">
      <selection activeCell="R28" sqref="R28"/>
    </sheetView>
  </sheetViews>
  <sheetFormatPr defaultColWidth="9.140625" defaultRowHeight="12.75"/>
  <cols>
    <col min="1" max="16384" width="5.7109375" style="1" customWidth="1"/>
  </cols>
  <sheetData>
    <row r="1" spans="1:15" ht="12.75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5.75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.75">
      <c r="A3" s="70" t="s">
        <v>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5" ht="12.75">
      <c r="A4" s="45" t="s">
        <v>35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73"/>
    </row>
    <row r="5" spans="1:15" ht="12.75">
      <c r="A5" s="39" t="s">
        <v>36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68"/>
    </row>
    <row r="6" ht="3.75" customHeight="1"/>
    <row r="7" spans="1:15" ht="15.75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ht="3.75" customHeight="1"/>
    <row r="9" spans="1:15" ht="15.75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2" customFormat="1" ht="25.5" customHeight="1">
      <c r="A10" s="28" t="s">
        <v>29</v>
      </c>
      <c r="B10" s="28"/>
      <c r="C10" s="28"/>
      <c r="D10" s="28" t="s">
        <v>2</v>
      </c>
      <c r="E10" s="28"/>
      <c r="F10" s="28" t="s">
        <v>28</v>
      </c>
      <c r="G10" s="28"/>
      <c r="H10" s="28" t="s">
        <v>30</v>
      </c>
      <c r="I10" s="28"/>
      <c r="J10" s="28" t="s">
        <v>31</v>
      </c>
      <c r="K10" s="28"/>
      <c r="L10" s="28" t="s">
        <v>12</v>
      </c>
      <c r="M10" s="28"/>
      <c r="N10" s="28"/>
      <c r="O10" s="28"/>
    </row>
    <row r="11" spans="1:15" ht="12.75">
      <c r="A11" s="61" t="s">
        <v>3</v>
      </c>
      <c r="B11" s="61"/>
      <c r="C11" s="61"/>
      <c r="D11" s="58">
        <v>6</v>
      </c>
      <c r="E11" s="58"/>
      <c r="F11" s="63">
        <v>34462</v>
      </c>
      <c r="G11" s="63"/>
      <c r="H11" s="31">
        <f>F11*20%</f>
        <v>6892.400000000001</v>
      </c>
      <c r="I11" s="31"/>
      <c r="J11" s="29">
        <v>25</v>
      </c>
      <c r="K11" s="29"/>
      <c r="L11" s="59">
        <f>F11+H11</f>
        <v>41354.4</v>
      </c>
      <c r="M11" s="59"/>
      <c r="N11" s="11" t="s">
        <v>34</v>
      </c>
      <c r="O11" s="12" t="s">
        <v>34</v>
      </c>
    </row>
    <row r="12" spans="1:15" ht="12.75">
      <c r="A12" s="61" t="s">
        <v>51</v>
      </c>
      <c r="B12" s="61"/>
      <c r="C12" s="61"/>
      <c r="D12" s="58">
        <v>1</v>
      </c>
      <c r="E12" s="58"/>
      <c r="F12" s="63">
        <v>5750</v>
      </c>
      <c r="G12" s="63"/>
      <c r="H12" s="31">
        <f>F12*20%</f>
        <v>1150</v>
      </c>
      <c r="I12" s="31"/>
      <c r="J12" s="29">
        <v>25</v>
      </c>
      <c r="K12" s="29"/>
      <c r="L12" s="59">
        <f>F12+H12</f>
        <v>6900</v>
      </c>
      <c r="M12" s="59"/>
      <c r="N12" s="11" t="s">
        <v>34</v>
      </c>
      <c r="O12" s="12" t="s">
        <v>34</v>
      </c>
    </row>
    <row r="13" spans="1:15" ht="12.75">
      <c r="A13" s="61" t="s">
        <v>45</v>
      </c>
      <c r="B13" s="61"/>
      <c r="C13" s="61"/>
      <c r="D13" s="58">
        <v>1</v>
      </c>
      <c r="E13" s="58"/>
      <c r="F13" s="63">
        <v>2100</v>
      </c>
      <c r="G13" s="63"/>
      <c r="H13" s="31">
        <f aca="true" t="shared" si="0" ref="H13:H20">F13*20%</f>
        <v>420</v>
      </c>
      <c r="I13" s="31"/>
      <c r="J13" s="29">
        <v>5</v>
      </c>
      <c r="K13" s="29"/>
      <c r="L13" s="59">
        <f aca="true" t="shared" si="1" ref="L13:L20">F13+H13</f>
        <v>2520</v>
      </c>
      <c r="M13" s="59"/>
      <c r="N13" s="11" t="s">
        <v>34</v>
      </c>
      <c r="O13" s="12" t="s">
        <v>34</v>
      </c>
    </row>
    <row r="14" spans="1:15" ht="12.75">
      <c r="A14" s="34" t="s">
        <v>41</v>
      </c>
      <c r="B14" s="35"/>
      <c r="C14" s="36"/>
      <c r="D14" s="58">
        <v>0.25</v>
      </c>
      <c r="E14" s="58"/>
      <c r="F14" s="63">
        <v>1288</v>
      </c>
      <c r="G14" s="63"/>
      <c r="H14" s="31">
        <f t="shared" si="0"/>
        <v>257.6</v>
      </c>
      <c r="I14" s="31"/>
      <c r="J14" s="29">
        <v>25</v>
      </c>
      <c r="K14" s="29"/>
      <c r="L14" s="59">
        <f t="shared" si="1"/>
        <v>1545.6</v>
      </c>
      <c r="M14" s="59"/>
      <c r="N14" s="11" t="s">
        <v>34</v>
      </c>
      <c r="O14" s="12" t="s">
        <v>34</v>
      </c>
    </row>
    <row r="15" spans="1:15" ht="12.75">
      <c r="A15" s="34" t="s">
        <v>42</v>
      </c>
      <c r="B15" s="35"/>
      <c r="C15" s="36"/>
      <c r="D15" s="58">
        <v>0.25</v>
      </c>
      <c r="E15" s="58"/>
      <c r="F15" s="63">
        <v>1288</v>
      </c>
      <c r="G15" s="63"/>
      <c r="H15" s="31">
        <f t="shared" si="0"/>
        <v>257.6</v>
      </c>
      <c r="I15" s="31"/>
      <c r="J15" s="29">
        <v>25</v>
      </c>
      <c r="K15" s="29"/>
      <c r="L15" s="59">
        <f t="shared" si="1"/>
        <v>1545.6</v>
      </c>
      <c r="M15" s="59"/>
      <c r="N15" s="11" t="s">
        <v>34</v>
      </c>
      <c r="O15" s="12" t="s">
        <v>34</v>
      </c>
    </row>
    <row r="16" spans="1:15" ht="12.75">
      <c r="A16" s="26" t="s">
        <v>46</v>
      </c>
      <c r="B16" s="66"/>
      <c r="C16" s="67"/>
      <c r="D16" s="58">
        <v>0.5</v>
      </c>
      <c r="E16" s="58"/>
      <c r="F16" s="63">
        <v>4486</v>
      </c>
      <c r="G16" s="63"/>
      <c r="H16" s="31">
        <f t="shared" si="0"/>
        <v>897.2</v>
      </c>
      <c r="I16" s="31"/>
      <c r="J16" s="29">
        <v>25</v>
      </c>
      <c r="K16" s="29"/>
      <c r="L16" s="59">
        <f t="shared" si="1"/>
        <v>5383.2</v>
      </c>
      <c r="M16" s="59"/>
      <c r="N16" s="11" t="s">
        <v>34</v>
      </c>
      <c r="O16" s="12" t="s">
        <v>34</v>
      </c>
    </row>
    <row r="17" spans="1:15" ht="12.75">
      <c r="A17" s="34" t="s">
        <v>43</v>
      </c>
      <c r="B17" s="35"/>
      <c r="C17" s="36"/>
      <c r="D17" s="58">
        <v>0.3</v>
      </c>
      <c r="E17" s="58"/>
      <c r="F17" s="63">
        <v>2243</v>
      </c>
      <c r="G17" s="63"/>
      <c r="H17" s="31">
        <f t="shared" si="0"/>
        <v>448.6</v>
      </c>
      <c r="I17" s="31"/>
      <c r="J17" s="29">
        <v>25</v>
      </c>
      <c r="K17" s="29"/>
      <c r="L17" s="59">
        <f t="shared" si="1"/>
        <v>2691.6</v>
      </c>
      <c r="M17" s="59"/>
      <c r="N17" s="11" t="s">
        <v>34</v>
      </c>
      <c r="O17" s="12" t="s">
        <v>34</v>
      </c>
    </row>
    <row r="18" spans="1:15" ht="12.75">
      <c r="A18" s="34"/>
      <c r="B18" s="35"/>
      <c r="C18" s="36"/>
      <c r="D18" s="58"/>
      <c r="E18" s="58"/>
      <c r="F18" s="63"/>
      <c r="G18" s="63"/>
      <c r="H18" s="31">
        <f t="shared" si="0"/>
        <v>0</v>
      </c>
      <c r="I18" s="31"/>
      <c r="J18" s="29">
        <v>25</v>
      </c>
      <c r="K18" s="29"/>
      <c r="L18" s="59">
        <f>F18+H18</f>
        <v>0</v>
      </c>
      <c r="M18" s="59"/>
      <c r="N18" s="11"/>
      <c r="O18" s="12"/>
    </row>
    <row r="19" spans="1:15" ht="12.75">
      <c r="A19" s="34"/>
      <c r="B19" s="35"/>
      <c r="C19" s="36"/>
      <c r="D19" s="58"/>
      <c r="E19" s="58"/>
      <c r="F19" s="63"/>
      <c r="G19" s="63"/>
      <c r="H19" s="31">
        <f t="shared" si="0"/>
        <v>0</v>
      </c>
      <c r="I19" s="31"/>
      <c r="J19" s="29">
        <v>25</v>
      </c>
      <c r="K19" s="29"/>
      <c r="L19" s="59">
        <f t="shared" si="1"/>
        <v>0</v>
      </c>
      <c r="M19" s="59"/>
      <c r="N19" s="11" t="s">
        <v>34</v>
      </c>
      <c r="O19" s="12" t="s">
        <v>34</v>
      </c>
    </row>
    <row r="20" spans="1:15" ht="12.75">
      <c r="A20" s="34"/>
      <c r="B20" s="35"/>
      <c r="C20" s="36"/>
      <c r="D20" s="58"/>
      <c r="E20" s="58"/>
      <c r="F20" s="63"/>
      <c r="G20" s="63"/>
      <c r="H20" s="31">
        <f t="shared" si="0"/>
        <v>0</v>
      </c>
      <c r="I20" s="31"/>
      <c r="J20" s="29">
        <v>25</v>
      </c>
      <c r="K20" s="29"/>
      <c r="L20" s="59">
        <f t="shared" si="1"/>
        <v>0</v>
      </c>
      <c r="M20" s="59"/>
      <c r="N20" s="11" t="s">
        <v>34</v>
      </c>
      <c r="O20" s="12" t="s">
        <v>34</v>
      </c>
    </row>
    <row r="21" spans="1:15" ht="12.75">
      <c r="A21" s="51" t="s">
        <v>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>
        <f>SUM(L11:L20)</f>
        <v>61940.399999999994</v>
      </c>
      <c r="O21" s="30"/>
    </row>
    <row r="22" spans="1:15" ht="15.75">
      <c r="A22" s="60" t="s">
        <v>22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s="2" customFormat="1" ht="25.5" customHeight="1">
      <c r="A23" s="64" t="s">
        <v>5</v>
      </c>
      <c r="B23" s="65"/>
      <c r="C23" s="65"/>
      <c r="D23" s="65"/>
      <c r="E23" s="27"/>
      <c r="F23" s="28" t="s">
        <v>7</v>
      </c>
      <c r="G23" s="28"/>
      <c r="H23" s="28" t="s">
        <v>32</v>
      </c>
      <c r="I23" s="28"/>
      <c r="J23" s="28" t="s">
        <v>27</v>
      </c>
      <c r="K23" s="28"/>
      <c r="L23" s="28" t="s">
        <v>12</v>
      </c>
      <c r="M23" s="28"/>
      <c r="N23" s="28"/>
      <c r="O23" s="28"/>
    </row>
    <row r="24" spans="1:15" ht="12.75">
      <c r="A24" s="61" t="s">
        <v>8</v>
      </c>
      <c r="B24" s="61"/>
      <c r="C24" s="61"/>
      <c r="D24" s="61"/>
      <c r="E24" s="61"/>
      <c r="F24" s="58"/>
      <c r="G24" s="58"/>
      <c r="H24" s="58">
        <v>7</v>
      </c>
      <c r="I24" s="58"/>
      <c r="J24" s="58">
        <v>1000</v>
      </c>
      <c r="K24" s="58"/>
      <c r="L24" s="59">
        <f aca="true" t="shared" si="2" ref="L24:L30">H24*J24</f>
        <v>7000</v>
      </c>
      <c r="M24" s="59"/>
      <c r="N24" s="50"/>
      <c r="O24" s="50"/>
    </row>
    <row r="25" spans="1:15" ht="12.75">
      <c r="A25" s="61"/>
      <c r="B25" s="61"/>
      <c r="C25" s="61"/>
      <c r="D25" s="61"/>
      <c r="E25" s="61"/>
      <c r="F25" s="58"/>
      <c r="G25" s="58"/>
      <c r="H25" s="58"/>
      <c r="I25" s="58"/>
      <c r="J25" s="58"/>
      <c r="K25" s="58"/>
      <c r="L25" s="59">
        <f t="shared" si="2"/>
        <v>0</v>
      </c>
      <c r="M25" s="59"/>
      <c r="N25" s="50"/>
      <c r="O25" s="50"/>
    </row>
    <row r="26" spans="1:15" ht="12.75">
      <c r="A26" s="61"/>
      <c r="B26" s="61"/>
      <c r="C26" s="61"/>
      <c r="D26" s="61"/>
      <c r="E26" s="61"/>
      <c r="F26" s="58"/>
      <c r="G26" s="58"/>
      <c r="H26" s="58"/>
      <c r="I26" s="58"/>
      <c r="J26" s="58"/>
      <c r="K26" s="58"/>
      <c r="L26" s="59">
        <f t="shared" si="2"/>
        <v>0</v>
      </c>
      <c r="M26" s="59"/>
      <c r="N26" s="50"/>
      <c r="O26" s="50"/>
    </row>
    <row r="27" spans="1:15" ht="12.75">
      <c r="A27" s="61"/>
      <c r="B27" s="61"/>
      <c r="C27" s="61"/>
      <c r="D27" s="61"/>
      <c r="E27" s="61"/>
      <c r="F27" s="58"/>
      <c r="G27" s="58"/>
      <c r="H27" s="58"/>
      <c r="I27" s="58"/>
      <c r="J27" s="58"/>
      <c r="K27" s="58"/>
      <c r="L27" s="59">
        <f t="shared" si="2"/>
        <v>0</v>
      </c>
      <c r="M27" s="59"/>
      <c r="N27" s="50"/>
      <c r="O27" s="50"/>
    </row>
    <row r="28" spans="1:15" ht="12.75">
      <c r="A28" s="61"/>
      <c r="B28" s="61"/>
      <c r="C28" s="61"/>
      <c r="D28" s="61"/>
      <c r="E28" s="61"/>
      <c r="F28" s="58"/>
      <c r="G28" s="58"/>
      <c r="H28" s="58"/>
      <c r="I28" s="58"/>
      <c r="J28" s="58"/>
      <c r="K28" s="58"/>
      <c r="L28" s="59">
        <f t="shared" si="2"/>
        <v>0</v>
      </c>
      <c r="M28" s="59"/>
      <c r="N28" s="50"/>
      <c r="O28" s="50"/>
    </row>
    <row r="29" spans="1:15" ht="12.75">
      <c r="A29" s="61"/>
      <c r="B29" s="61"/>
      <c r="C29" s="61"/>
      <c r="D29" s="61"/>
      <c r="E29" s="61"/>
      <c r="F29" s="58"/>
      <c r="G29" s="58"/>
      <c r="H29" s="58"/>
      <c r="I29" s="58"/>
      <c r="J29" s="58"/>
      <c r="K29" s="58"/>
      <c r="L29" s="59">
        <f t="shared" si="2"/>
        <v>0</v>
      </c>
      <c r="M29" s="59"/>
      <c r="N29" s="50"/>
      <c r="O29" s="50"/>
    </row>
    <row r="30" spans="1:15" ht="12.75">
      <c r="A30" s="61"/>
      <c r="B30" s="61"/>
      <c r="C30" s="61"/>
      <c r="D30" s="61"/>
      <c r="E30" s="61"/>
      <c r="F30" s="58"/>
      <c r="G30" s="58"/>
      <c r="H30" s="58"/>
      <c r="I30" s="58"/>
      <c r="J30" s="58"/>
      <c r="K30" s="58"/>
      <c r="L30" s="59">
        <f t="shared" si="2"/>
        <v>0</v>
      </c>
      <c r="M30" s="59"/>
      <c r="N30" s="50"/>
      <c r="O30" s="50"/>
    </row>
    <row r="31" spans="1:15" ht="12.75">
      <c r="A31" s="51" t="s">
        <v>21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2">
        <f>SUM(L24:L30)</f>
        <v>7000</v>
      </c>
      <c r="O31" s="52"/>
    </row>
    <row r="32" spans="1:15" ht="15.75">
      <c r="A32" s="60" t="s">
        <v>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2.75">
      <c r="A33" s="47" t="s">
        <v>10</v>
      </c>
      <c r="B33" s="47"/>
      <c r="C33" s="47"/>
      <c r="D33" s="47"/>
      <c r="E33" s="47" t="s">
        <v>11</v>
      </c>
      <c r="F33" s="47"/>
      <c r="G33" s="47"/>
      <c r="H33" s="47"/>
      <c r="I33" s="47"/>
      <c r="J33" s="47" t="s">
        <v>6</v>
      </c>
      <c r="K33" s="47"/>
      <c r="L33" s="47" t="s">
        <v>12</v>
      </c>
      <c r="M33" s="47"/>
      <c r="N33" s="47"/>
      <c r="O33" s="47"/>
    </row>
    <row r="34" spans="1:15" ht="25.5" customHeight="1">
      <c r="A34" s="56" t="s">
        <v>13</v>
      </c>
      <c r="B34" s="56"/>
      <c r="C34" s="56" t="s">
        <v>15</v>
      </c>
      <c r="D34" s="56"/>
      <c r="E34" s="57" t="s">
        <v>23</v>
      </c>
      <c r="F34" s="57"/>
      <c r="G34" s="57"/>
      <c r="H34" s="57"/>
      <c r="I34" s="57"/>
      <c r="J34" s="58">
        <v>2000</v>
      </c>
      <c r="K34" s="58"/>
      <c r="L34" s="59">
        <f>J34</f>
        <v>2000</v>
      </c>
      <c r="M34" s="59"/>
      <c r="N34" s="50"/>
      <c r="O34" s="50"/>
    </row>
    <row r="35" spans="1:15" ht="25.5" customHeight="1">
      <c r="A35" s="56" t="s">
        <v>14</v>
      </c>
      <c r="B35" s="56"/>
      <c r="C35" s="56" t="s">
        <v>16</v>
      </c>
      <c r="D35" s="56"/>
      <c r="E35" s="57" t="s">
        <v>24</v>
      </c>
      <c r="F35" s="57"/>
      <c r="G35" s="57"/>
      <c r="H35" s="57"/>
      <c r="I35" s="57"/>
      <c r="J35" s="58">
        <v>1600</v>
      </c>
      <c r="K35" s="58"/>
      <c r="L35" s="59">
        <f>J35</f>
        <v>1600</v>
      </c>
      <c r="M35" s="59"/>
      <c r="N35" s="50"/>
      <c r="O35" s="50"/>
    </row>
    <row r="36" spans="1:15" ht="25.5" customHeight="1">
      <c r="A36" s="56"/>
      <c r="B36" s="56"/>
      <c r="C36" s="56"/>
      <c r="D36" s="56"/>
      <c r="E36" s="57"/>
      <c r="F36" s="57"/>
      <c r="G36" s="57"/>
      <c r="H36" s="57"/>
      <c r="I36" s="57"/>
      <c r="J36" s="58"/>
      <c r="K36" s="58"/>
      <c r="L36" s="59">
        <f>J36</f>
        <v>0</v>
      </c>
      <c r="M36" s="59"/>
      <c r="N36" s="50"/>
      <c r="O36" s="50"/>
    </row>
    <row r="37" spans="1:15" ht="25.5" customHeight="1">
      <c r="A37" s="56"/>
      <c r="B37" s="56"/>
      <c r="C37" s="56"/>
      <c r="D37" s="56"/>
      <c r="E37" s="57"/>
      <c r="F37" s="57"/>
      <c r="G37" s="57"/>
      <c r="H37" s="57"/>
      <c r="I37" s="57"/>
      <c r="J37" s="58"/>
      <c r="K37" s="58"/>
      <c r="L37" s="59">
        <f>J37</f>
        <v>0</v>
      </c>
      <c r="M37" s="59"/>
      <c r="N37" s="50"/>
      <c r="O37" s="50"/>
    </row>
    <row r="38" spans="1:15" ht="25.5" customHeight="1">
      <c r="A38" s="56"/>
      <c r="B38" s="56"/>
      <c r="C38" s="56"/>
      <c r="D38" s="56"/>
      <c r="E38" s="57"/>
      <c r="F38" s="57"/>
      <c r="G38" s="57"/>
      <c r="H38" s="57"/>
      <c r="I38" s="57"/>
      <c r="J38" s="58"/>
      <c r="K38" s="58"/>
      <c r="L38" s="59">
        <f>J38</f>
        <v>0</v>
      </c>
      <c r="M38" s="59"/>
      <c r="N38" s="50"/>
      <c r="O38" s="50"/>
    </row>
    <row r="39" spans="1:15" ht="12.75">
      <c r="A39" s="51" t="s">
        <v>17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2">
        <f>SUM(L34:L38)</f>
        <v>3600</v>
      </c>
      <c r="O39" s="52"/>
    </row>
    <row r="40" spans="1:15" ht="12.75">
      <c r="A40" s="48" t="s">
        <v>19</v>
      </c>
      <c r="B40" s="48"/>
      <c r="C40" s="48"/>
      <c r="D40" s="48"/>
      <c r="E40" s="48" t="s">
        <v>25</v>
      </c>
      <c r="F40" s="48"/>
      <c r="G40" s="48"/>
      <c r="H40" s="48" t="s">
        <v>26</v>
      </c>
      <c r="I40" s="48"/>
      <c r="J40" s="48"/>
      <c r="K40" s="48"/>
      <c r="L40" s="53" t="s">
        <v>20</v>
      </c>
      <c r="M40" s="54"/>
      <c r="N40" s="54"/>
      <c r="O40" s="55"/>
    </row>
    <row r="41" spans="1:15" ht="12.75">
      <c r="A41" s="47"/>
      <c r="B41" s="47"/>
      <c r="C41" s="47"/>
      <c r="D41" s="47"/>
      <c r="E41" s="48"/>
      <c r="F41" s="48"/>
      <c r="G41" s="48"/>
      <c r="H41" s="48" t="s">
        <v>44</v>
      </c>
      <c r="I41" s="48"/>
      <c r="J41" s="48"/>
      <c r="K41" s="48"/>
      <c r="L41" s="49">
        <v>0</v>
      </c>
      <c r="M41" s="49"/>
      <c r="N41" s="49"/>
      <c r="O41" s="49"/>
    </row>
    <row r="42" spans="1:15" s="5" customFormat="1" ht="25.5" customHeight="1">
      <c r="A42" s="41" t="s">
        <v>18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>
        <f>N21+N31+N39+L41</f>
        <v>72540.4</v>
      </c>
      <c r="O42" s="42"/>
    </row>
    <row r="45" spans="1:15" ht="3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3.75" customHeight="1"/>
    <row r="47" ht="3.75" customHeight="1"/>
    <row r="48" spans="1:15" ht="3.75" customHeight="1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8"/>
    </row>
    <row r="49" spans="1:15" ht="12.75">
      <c r="A49" s="34" t="s">
        <v>37</v>
      </c>
      <c r="B49" s="35"/>
      <c r="C49" s="35"/>
      <c r="D49" s="35"/>
      <c r="E49" s="35"/>
      <c r="F49" s="36"/>
      <c r="G49" s="43" t="s">
        <v>34</v>
      </c>
      <c r="H49" s="44"/>
      <c r="I49" s="44"/>
      <c r="J49" s="14"/>
      <c r="K49" s="15"/>
      <c r="L49" s="45" t="s">
        <v>39</v>
      </c>
      <c r="M49" s="46"/>
      <c r="N49" s="4"/>
      <c r="O49" s="13"/>
    </row>
    <row r="50" spans="1:15" ht="12.75">
      <c r="A50" s="34" t="s">
        <v>38</v>
      </c>
      <c r="B50" s="35"/>
      <c r="C50" s="35"/>
      <c r="D50" s="35"/>
      <c r="E50" s="35"/>
      <c r="F50" s="36"/>
      <c r="G50" s="37" t="e">
        <f>N42-G49</f>
        <v>#VALUE!</v>
      </c>
      <c r="H50" s="38"/>
      <c r="I50" s="38"/>
      <c r="J50" s="14"/>
      <c r="K50" s="15"/>
      <c r="L50" s="39" t="s">
        <v>39</v>
      </c>
      <c r="M50" s="40"/>
      <c r="N50" s="6"/>
      <c r="O50" s="10"/>
    </row>
    <row r="51" spans="1:15" ht="3.75" customHeight="1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0"/>
    </row>
    <row r="52" spans="1:15" ht="3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3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3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3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3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ht="3.75" customHeight="1"/>
    <row r="58" ht="3.75" customHeight="1"/>
    <row r="59" ht="3.75" customHeight="1"/>
    <row r="60" ht="3.75" customHeight="1"/>
    <row r="61" ht="3.75" customHeight="1"/>
    <row r="62" ht="3.75" customHeight="1"/>
    <row r="63" spans="1:15" ht="12.75">
      <c r="A63" s="74" t="s">
        <v>33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1:15" ht="15.75">
      <c r="A64" s="40" t="s">
        <v>56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5.75">
      <c r="A65" s="70" t="s">
        <v>40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2"/>
    </row>
    <row r="66" spans="1:15" ht="12.75">
      <c r="A66" s="45" t="s">
        <v>35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73"/>
    </row>
    <row r="67" spans="1:15" ht="12.75">
      <c r="A67" s="39" t="s">
        <v>36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68"/>
    </row>
    <row r="69" spans="1:15" ht="15.75">
      <c r="A69" s="69" t="s">
        <v>0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1" spans="1:15" ht="15.75">
      <c r="A71" s="60" t="s">
        <v>1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ht="12.75">
      <c r="A72" s="28" t="s">
        <v>29</v>
      </c>
      <c r="B72" s="28"/>
      <c r="C72" s="28"/>
      <c r="D72" s="28" t="s">
        <v>2</v>
      </c>
      <c r="E72" s="28"/>
      <c r="F72" s="28" t="s">
        <v>28</v>
      </c>
      <c r="G72" s="28"/>
      <c r="H72" s="28" t="s">
        <v>30</v>
      </c>
      <c r="I72" s="28"/>
      <c r="J72" s="28" t="s">
        <v>31</v>
      </c>
      <c r="K72" s="28"/>
      <c r="L72" s="28" t="s">
        <v>12</v>
      </c>
      <c r="M72" s="28"/>
      <c r="N72" s="28"/>
      <c r="O72" s="28"/>
    </row>
    <row r="73" spans="1:15" ht="12.75">
      <c r="A73" s="61" t="s">
        <v>3</v>
      </c>
      <c r="B73" s="61"/>
      <c r="C73" s="61"/>
      <c r="D73" s="58">
        <v>6</v>
      </c>
      <c r="E73" s="58"/>
      <c r="F73" s="63">
        <v>35914</v>
      </c>
      <c r="G73" s="63"/>
      <c r="H73" s="31">
        <f>F73*20%</f>
        <v>7182.8</v>
      </c>
      <c r="I73" s="31"/>
      <c r="J73" s="29">
        <v>25</v>
      </c>
      <c r="K73" s="29"/>
      <c r="L73" s="59">
        <f>F73+H73</f>
        <v>43096.8</v>
      </c>
      <c r="M73" s="59"/>
      <c r="N73" s="11" t="s">
        <v>34</v>
      </c>
      <c r="O73" s="12" t="s">
        <v>34</v>
      </c>
    </row>
    <row r="74" spans="1:15" ht="12.75">
      <c r="A74" s="61" t="s">
        <v>51</v>
      </c>
      <c r="B74" s="61"/>
      <c r="C74" s="61"/>
      <c r="D74" s="58">
        <v>1</v>
      </c>
      <c r="E74" s="58"/>
      <c r="F74" s="63">
        <v>5750</v>
      </c>
      <c r="G74" s="63"/>
      <c r="H74" s="31">
        <f>F74*20%</f>
        <v>1150</v>
      </c>
      <c r="I74" s="31"/>
      <c r="J74" s="29">
        <v>25</v>
      </c>
      <c r="K74" s="29"/>
      <c r="L74" s="59">
        <f>F74+H74</f>
        <v>6900</v>
      </c>
      <c r="M74" s="59"/>
      <c r="N74" s="11"/>
      <c r="O74" s="12"/>
    </row>
    <row r="75" spans="1:15" ht="12.75">
      <c r="A75" s="34" t="s">
        <v>41</v>
      </c>
      <c r="B75" s="35"/>
      <c r="C75" s="36"/>
      <c r="D75" s="58">
        <v>0.25</v>
      </c>
      <c r="E75" s="58"/>
      <c r="F75" s="63">
        <v>1288</v>
      </c>
      <c r="G75" s="63"/>
      <c r="H75" s="31">
        <f aca="true" t="shared" si="3" ref="H75:H82">F75*20%</f>
        <v>257.6</v>
      </c>
      <c r="I75" s="31"/>
      <c r="J75" s="29">
        <v>25</v>
      </c>
      <c r="K75" s="29"/>
      <c r="L75" s="59">
        <f aca="true" t="shared" si="4" ref="L75:L82">F75+H75</f>
        <v>1545.6</v>
      </c>
      <c r="M75" s="59"/>
      <c r="N75" s="11" t="s">
        <v>34</v>
      </c>
      <c r="O75" s="12" t="s">
        <v>34</v>
      </c>
    </row>
    <row r="76" spans="1:15" ht="12.75">
      <c r="A76" s="34" t="s">
        <v>42</v>
      </c>
      <c r="B76" s="35"/>
      <c r="C76" s="36"/>
      <c r="D76" s="58">
        <v>0.25</v>
      </c>
      <c r="E76" s="58"/>
      <c r="F76" s="63">
        <v>1288</v>
      </c>
      <c r="G76" s="63"/>
      <c r="H76" s="31">
        <f t="shared" si="3"/>
        <v>257.6</v>
      </c>
      <c r="I76" s="31"/>
      <c r="J76" s="29">
        <v>25</v>
      </c>
      <c r="K76" s="29"/>
      <c r="L76" s="59">
        <f t="shared" si="4"/>
        <v>1545.6</v>
      </c>
      <c r="M76" s="59"/>
      <c r="N76" s="11" t="s">
        <v>34</v>
      </c>
      <c r="O76" s="12" t="s">
        <v>34</v>
      </c>
    </row>
    <row r="77" spans="1:15" ht="12.75">
      <c r="A77" s="26" t="s">
        <v>46</v>
      </c>
      <c r="B77" s="66"/>
      <c r="C77" s="67"/>
      <c r="D77" s="58">
        <v>0.5</v>
      </c>
      <c r="E77" s="58"/>
      <c r="F77" s="63">
        <v>4486</v>
      </c>
      <c r="G77" s="63"/>
      <c r="H77" s="31">
        <f t="shared" si="3"/>
        <v>897.2</v>
      </c>
      <c r="I77" s="31"/>
      <c r="J77" s="29">
        <v>25</v>
      </c>
      <c r="K77" s="29"/>
      <c r="L77" s="59">
        <f t="shared" si="4"/>
        <v>5383.2</v>
      </c>
      <c r="M77" s="59"/>
      <c r="N77" s="11" t="s">
        <v>34</v>
      </c>
      <c r="O77" s="12" t="s">
        <v>34</v>
      </c>
    </row>
    <row r="78" spans="1:15" ht="12.75">
      <c r="A78" s="34" t="s">
        <v>47</v>
      </c>
      <c r="B78" s="35"/>
      <c r="C78" s="36"/>
      <c r="D78" s="58">
        <v>1</v>
      </c>
      <c r="E78" s="58"/>
      <c r="F78" s="63">
        <v>1520</v>
      </c>
      <c r="G78" s="63"/>
      <c r="H78" s="31">
        <f t="shared" si="3"/>
        <v>304</v>
      </c>
      <c r="I78" s="31"/>
      <c r="J78" s="29">
        <v>25</v>
      </c>
      <c r="K78" s="29"/>
      <c r="L78" s="59">
        <f t="shared" si="4"/>
        <v>1824</v>
      </c>
      <c r="M78" s="59"/>
      <c r="N78" s="11" t="s">
        <v>34</v>
      </c>
      <c r="O78" s="12" t="s">
        <v>34</v>
      </c>
    </row>
    <row r="79" spans="1:15" ht="12.75">
      <c r="A79" s="34" t="s">
        <v>45</v>
      </c>
      <c r="B79" s="35"/>
      <c r="C79" s="36"/>
      <c r="D79" s="58">
        <v>1</v>
      </c>
      <c r="E79" s="58"/>
      <c r="F79" s="63">
        <v>2100</v>
      </c>
      <c r="G79" s="63"/>
      <c r="H79" s="31">
        <f t="shared" si="3"/>
        <v>420</v>
      </c>
      <c r="I79" s="31"/>
      <c r="J79" s="29">
        <v>5</v>
      </c>
      <c r="K79" s="29"/>
      <c r="L79" s="59">
        <f>F79+H79</f>
        <v>2520</v>
      </c>
      <c r="M79" s="59"/>
      <c r="N79" s="11"/>
      <c r="O79" s="12"/>
    </row>
    <row r="80" spans="1:15" ht="12.75">
      <c r="A80" s="34"/>
      <c r="B80" s="35"/>
      <c r="C80" s="36"/>
      <c r="D80" s="58"/>
      <c r="E80" s="58"/>
      <c r="F80" s="63"/>
      <c r="G80" s="63"/>
      <c r="H80" s="31">
        <f t="shared" si="3"/>
        <v>0</v>
      </c>
      <c r="I80" s="31"/>
      <c r="J80" s="29">
        <v>25</v>
      </c>
      <c r="K80" s="29"/>
      <c r="L80" s="59">
        <f t="shared" si="4"/>
        <v>0</v>
      </c>
      <c r="M80" s="59"/>
      <c r="N80" s="11" t="s">
        <v>34</v>
      </c>
      <c r="O80" s="12" t="s">
        <v>34</v>
      </c>
    </row>
    <row r="81" spans="1:15" ht="12.75">
      <c r="A81" s="34"/>
      <c r="B81" s="35"/>
      <c r="C81" s="36"/>
      <c r="D81" s="58"/>
      <c r="E81" s="58"/>
      <c r="F81" s="63"/>
      <c r="G81" s="63"/>
      <c r="H81" s="31">
        <f t="shared" si="3"/>
        <v>0</v>
      </c>
      <c r="I81" s="31"/>
      <c r="J81" s="29">
        <v>25</v>
      </c>
      <c r="K81" s="29"/>
      <c r="L81" s="59">
        <f t="shared" si="4"/>
        <v>0</v>
      </c>
      <c r="M81" s="59"/>
      <c r="N81" s="11" t="s">
        <v>34</v>
      </c>
      <c r="O81" s="12" t="s">
        <v>34</v>
      </c>
    </row>
    <row r="82" spans="1:15" ht="12.75">
      <c r="A82" s="34"/>
      <c r="B82" s="35"/>
      <c r="C82" s="36"/>
      <c r="D82" s="58"/>
      <c r="E82" s="58"/>
      <c r="F82" s="63"/>
      <c r="G82" s="63"/>
      <c r="H82" s="31">
        <f t="shared" si="3"/>
        <v>0</v>
      </c>
      <c r="I82" s="31"/>
      <c r="J82" s="29">
        <v>25</v>
      </c>
      <c r="K82" s="29"/>
      <c r="L82" s="59">
        <f t="shared" si="4"/>
        <v>0</v>
      </c>
      <c r="M82" s="59"/>
      <c r="N82" s="11" t="s">
        <v>34</v>
      </c>
      <c r="O82" s="12" t="s">
        <v>34</v>
      </c>
    </row>
    <row r="83" spans="1:15" ht="12.75">
      <c r="A83" s="51" t="s">
        <v>4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2">
        <f>SUM(L73:L82)</f>
        <v>62815.2</v>
      </c>
      <c r="O83" s="30"/>
    </row>
    <row r="84" spans="1:15" ht="15.75">
      <c r="A84" s="60" t="s">
        <v>22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1:15" ht="12.75">
      <c r="A85" s="64" t="s">
        <v>5</v>
      </c>
      <c r="B85" s="65"/>
      <c r="C85" s="65"/>
      <c r="D85" s="65"/>
      <c r="E85" s="27"/>
      <c r="F85" s="28" t="s">
        <v>7</v>
      </c>
      <c r="G85" s="28"/>
      <c r="H85" s="28" t="s">
        <v>32</v>
      </c>
      <c r="I85" s="28"/>
      <c r="J85" s="28" t="s">
        <v>27</v>
      </c>
      <c r="K85" s="28"/>
      <c r="L85" s="28" t="s">
        <v>12</v>
      </c>
      <c r="M85" s="28"/>
      <c r="N85" s="28"/>
      <c r="O85" s="28"/>
    </row>
    <row r="86" spans="1:15" ht="12.75">
      <c r="A86" s="61" t="s">
        <v>8</v>
      </c>
      <c r="B86" s="61"/>
      <c r="C86" s="61"/>
      <c r="D86" s="61"/>
      <c r="E86" s="61"/>
      <c r="F86" s="58"/>
      <c r="G86" s="58"/>
      <c r="H86" s="58">
        <v>8</v>
      </c>
      <c r="I86" s="58"/>
      <c r="J86" s="63">
        <v>1000</v>
      </c>
      <c r="K86" s="63"/>
      <c r="L86" s="59">
        <f aca="true" t="shared" si="5" ref="L86:L92">H86*J86</f>
        <v>8000</v>
      </c>
      <c r="M86" s="59"/>
      <c r="N86" s="50"/>
      <c r="O86" s="50"/>
    </row>
    <row r="87" spans="1:15" ht="12.75">
      <c r="A87" s="61"/>
      <c r="B87" s="61"/>
      <c r="C87" s="61"/>
      <c r="D87" s="61"/>
      <c r="E87" s="61"/>
      <c r="F87" s="58"/>
      <c r="G87" s="58"/>
      <c r="H87" s="58"/>
      <c r="I87" s="58"/>
      <c r="J87" s="63"/>
      <c r="K87" s="63"/>
      <c r="L87" s="59">
        <f t="shared" si="5"/>
        <v>0</v>
      </c>
      <c r="M87" s="59"/>
      <c r="N87" s="50"/>
      <c r="O87" s="50"/>
    </row>
    <row r="88" spans="1:15" ht="12.75">
      <c r="A88" s="61"/>
      <c r="B88" s="61"/>
      <c r="C88" s="61"/>
      <c r="D88" s="61"/>
      <c r="E88" s="61"/>
      <c r="F88" s="58"/>
      <c r="G88" s="58"/>
      <c r="H88" s="58"/>
      <c r="I88" s="58"/>
      <c r="J88" s="63"/>
      <c r="K88" s="63"/>
      <c r="L88" s="59">
        <f t="shared" si="5"/>
        <v>0</v>
      </c>
      <c r="M88" s="59"/>
      <c r="N88" s="50"/>
      <c r="O88" s="50"/>
    </row>
    <row r="89" spans="1:15" ht="12.75">
      <c r="A89" s="61"/>
      <c r="B89" s="61"/>
      <c r="C89" s="61"/>
      <c r="D89" s="61"/>
      <c r="E89" s="61"/>
      <c r="F89" s="58"/>
      <c r="G89" s="58"/>
      <c r="H89" s="58"/>
      <c r="I89" s="58"/>
      <c r="J89" s="63"/>
      <c r="K89" s="63"/>
      <c r="L89" s="59">
        <f t="shared" si="5"/>
        <v>0</v>
      </c>
      <c r="M89" s="59"/>
      <c r="N89" s="50"/>
      <c r="O89" s="50"/>
    </row>
    <row r="90" spans="1:15" ht="12.75">
      <c r="A90" s="61"/>
      <c r="B90" s="61"/>
      <c r="C90" s="61"/>
      <c r="D90" s="61"/>
      <c r="E90" s="61"/>
      <c r="F90" s="58"/>
      <c r="G90" s="58"/>
      <c r="H90" s="58"/>
      <c r="I90" s="58"/>
      <c r="J90" s="63"/>
      <c r="K90" s="63"/>
      <c r="L90" s="59">
        <f t="shared" si="5"/>
        <v>0</v>
      </c>
      <c r="M90" s="59"/>
      <c r="N90" s="50"/>
      <c r="O90" s="50"/>
    </row>
    <row r="91" spans="1:15" ht="12.75">
      <c r="A91" s="61"/>
      <c r="B91" s="61"/>
      <c r="C91" s="61"/>
      <c r="D91" s="61"/>
      <c r="E91" s="61"/>
      <c r="F91" s="58"/>
      <c r="G91" s="58"/>
      <c r="H91" s="58"/>
      <c r="I91" s="58"/>
      <c r="J91" s="63"/>
      <c r="K91" s="63"/>
      <c r="L91" s="59">
        <f t="shared" si="5"/>
        <v>0</v>
      </c>
      <c r="M91" s="59"/>
      <c r="N91" s="50"/>
      <c r="O91" s="50"/>
    </row>
    <row r="92" spans="1:15" ht="12.75">
      <c r="A92" s="61"/>
      <c r="B92" s="61"/>
      <c r="C92" s="61"/>
      <c r="D92" s="61"/>
      <c r="E92" s="61"/>
      <c r="F92" s="58"/>
      <c r="G92" s="58"/>
      <c r="H92" s="58"/>
      <c r="I92" s="58"/>
      <c r="J92" s="63"/>
      <c r="K92" s="63"/>
      <c r="L92" s="59">
        <f t="shared" si="5"/>
        <v>0</v>
      </c>
      <c r="M92" s="59"/>
      <c r="N92" s="50"/>
      <c r="O92" s="50"/>
    </row>
    <row r="93" spans="1:15" ht="12.75">
      <c r="A93" s="51" t="s">
        <v>21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>
        <f>SUM(L86:L92)</f>
        <v>8000</v>
      </c>
      <c r="O93" s="52"/>
    </row>
    <row r="94" spans="1:15" ht="15.75">
      <c r="A94" s="60" t="s">
        <v>9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ht="12.75">
      <c r="A95" s="47" t="s">
        <v>10</v>
      </c>
      <c r="B95" s="47"/>
      <c r="C95" s="47"/>
      <c r="D95" s="47"/>
      <c r="E95" s="47" t="s">
        <v>11</v>
      </c>
      <c r="F95" s="47"/>
      <c r="G95" s="47"/>
      <c r="H95" s="47"/>
      <c r="I95" s="47"/>
      <c r="J95" s="47" t="s">
        <v>6</v>
      </c>
      <c r="K95" s="47"/>
      <c r="L95" s="47" t="s">
        <v>12</v>
      </c>
      <c r="M95" s="47"/>
      <c r="N95" s="47"/>
      <c r="O95" s="47"/>
    </row>
    <row r="96" spans="1:15" ht="12.75">
      <c r="A96" s="56" t="s">
        <v>13</v>
      </c>
      <c r="B96" s="56"/>
      <c r="C96" s="56" t="s">
        <v>15</v>
      </c>
      <c r="D96" s="56"/>
      <c r="E96" s="57" t="s">
        <v>23</v>
      </c>
      <c r="F96" s="57"/>
      <c r="G96" s="57"/>
      <c r="H96" s="57"/>
      <c r="I96" s="57"/>
      <c r="J96" s="63">
        <v>3000</v>
      </c>
      <c r="K96" s="63"/>
      <c r="L96" s="59">
        <f>J96</f>
        <v>3000</v>
      </c>
      <c r="M96" s="59"/>
      <c r="N96" s="50"/>
      <c r="O96" s="50"/>
    </row>
    <row r="97" spans="1:15" ht="12.75">
      <c r="A97" s="56" t="s">
        <v>14</v>
      </c>
      <c r="B97" s="56"/>
      <c r="C97" s="56" t="s">
        <v>16</v>
      </c>
      <c r="D97" s="56"/>
      <c r="E97" s="57" t="s">
        <v>24</v>
      </c>
      <c r="F97" s="57"/>
      <c r="G97" s="57"/>
      <c r="H97" s="57"/>
      <c r="I97" s="57"/>
      <c r="J97" s="63">
        <v>1600</v>
      </c>
      <c r="K97" s="63"/>
      <c r="L97" s="59">
        <f>J97</f>
        <v>1600</v>
      </c>
      <c r="M97" s="59"/>
      <c r="N97" s="50"/>
      <c r="O97" s="50"/>
    </row>
    <row r="98" spans="1:15" ht="12.75">
      <c r="A98" s="56"/>
      <c r="B98" s="56"/>
      <c r="C98" s="56"/>
      <c r="D98" s="56"/>
      <c r="E98" s="57"/>
      <c r="F98" s="57"/>
      <c r="G98" s="57"/>
      <c r="H98" s="57"/>
      <c r="I98" s="57"/>
      <c r="J98" s="63"/>
      <c r="K98" s="63"/>
      <c r="L98" s="59">
        <f>J98</f>
        <v>0</v>
      </c>
      <c r="M98" s="59"/>
      <c r="N98" s="50"/>
      <c r="O98" s="50"/>
    </row>
    <row r="99" spans="1:15" ht="12.75">
      <c r="A99" s="56"/>
      <c r="B99" s="56"/>
      <c r="C99" s="56"/>
      <c r="D99" s="56"/>
      <c r="E99" s="57"/>
      <c r="F99" s="57"/>
      <c r="G99" s="57"/>
      <c r="H99" s="57"/>
      <c r="I99" s="57"/>
      <c r="J99" s="63"/>
      <c r="K99" s="63"/>
      <c r="L99" s="59">
        <f>J99</f>
        <v>0</v>
      </c>
      <c r="M99" s="59"/>
      <c r="N99" s="50"/>
      <c r="O99" s="50"/>
    </row>
    <row r="100" spans="1:15" ht="12.75">
      <c r="A100" s="56"/>
      <c r="B100" s="56"/>
      <c r="C100" s="56"/>
      <c r="D100" s="56"/>
      <c r="E100" s="57"/>
      <c r="F100" s="57"/>
      <c r="G100" s="57"/>
      <c r="H100" s="57"/>
      <c r="I100" s="57"/>
      <c r="J100" s="63"/>
      <c r="K100" s="63"/>
      <c r="L100" s="59">
        <f>J100</f>
        <v>0</v>
      </c>
      <c r="M100" s="59"/>
      <c r="N100" s="50"/>
      <c r="O100" s="50"/>
    </row>
    <row r="101" spans="1:15" ht="12.75">
      <c r="A101" s="51" t="s">
        <v>17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2">
        <f>SUM(L96:L100)</f>
        <v>4600</v>
      </c>
      <c r="O101" s="52"/>
    </row>
    <row r="102" spans="1:15" ht="12.75">
      <c r="A102" s="48" t="s">
        <v>19</v>
      </c>
      <c r="B102" s="48"/>
      <c r="C102" s="48"/>
      <c r="D102" s="48"/>
      <c r="E102" s="48" t="s">
        <v>25</v>
      </c>
      <c r="F102" s="48"/>
      <c r="G102" s="48"/>
      <c r="H102" s="48" t="s">
        <v>26</v>
      </c>
      <c r="I102" s="48"/>
      <c r="J102" s="48"/>
      <c r="K102" s="48"/>
      <c r="L102" s="53" t="s">
        <v>20</v>
      </c>
      <c r="M102" s="54"/>
      <c r="N102" s="54"/>
      <c r="O102" s="55"/>
    </row>
    <row r="103" spans="1:15" ht="12.75">
      <c r="A103" s="47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49">
        <v>18500</v>
      </c>
      <c r="M103" s="49"/>
      <c r="N103" s="49"/>
      <c r="O103" s="49"/>
    </row>
    <row r="104" spans="1:15" ht="15.75">
      <c r="A104" s="41" t="s">
        <v>18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2">
        <f>N83+N93+N101+L103</f>
        <v>93915.2</v>
      </c>
      <c r="O104" s="42"/>
    </row>
    <row r="107" spans="1:1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10" spans="1:15" ht="12.75">
      <c r="A110" s="7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8"/>
    </row>
    <row r="111" spans="1:15" ht="12.75">
      <c r="A111" s="34" t="s">
        <v>37</v>
      </c>
      <c r="B111" s="35"/>
      <c r="C111" s="35"/>
      <c r="D111" s="35"/>
      <c r="E111" s="35"/>
      <c r="F111" s="36"/>
      <c r="G111" s="43" t="s">
        <v>34</v>
      </c>
      <c r="H111" s="44"/>
      <c r="I111" s="44"/>
      <c r="J111" s="14"/>
      <c r="K111" s="15"/>
      <c r="L111" s="32" t="s">
        <v>39</v>
      </c>
      <c r="M111" s="75"/>
      <c r="N111" s="14"/>
      <c r="O111" s="15"/>
    </row>
    <row r="112" spans="1:15" ht="12.75">
      <c r="A112" s="34" t="s">
        <v>38</v>
      </c>
      <c r="B112" s="35"/>
      <c r="C112" s="35"/>
      <c r="D112" s="35"/>
      <c r="E112" s="35"/>
      <c r="F112" s="36"/>
      <c r="G112" s="37" t="e">
        <f>N104-G111</f>
        <v>#VALUE!</v>
      </c>
      <c r="H112" s="38"/>
      <c r="I112" s="38"/>
      <c r="J112" s="14"/>
      <c r="K112" s="15"/>
      <c r="L112" s="32" t="s">
        <v>39</v>
      </c>
      <c r="M112" s="75"/>
      <c r="N112" s="14"/>
      <c r="O112" s="15"/>
    </row>
    <row r="113" spans="1:15" ht="12.75">
      <c r="A113" s="16"/>
      <c r="B113" s="17"/>
      <c r="C113" s="17"/>
      <c r="D113" s="17"/>
      <c r="E113" s="17"/>
      <c r="F113" s="17"/>
      <c r="G113" s="18"/>
      <c r="H113" s="19"/>
      <c r="I113" s="19"/>
      <c r="J113" s="4"/>
      <c r="K113" s="4"/>
      <c r="L113" s="4"/>
      <c r="M113" s="4"/>
      <c r="N113" s="4"/>
      <c r="O113" s="4"/>
    </row>
    <row r="114" spans="1:15" ht="12.75">
      <c r="A114" s="17"/>
      <c r="B114" s="17"/>
      <c r="C114" s="17"/>
      <c r="D114" s="17"/>
      <c r="E114" s="17"/>
      <c r="F114" s="17"/>
      <c r="G114" s="18"/>
      <c r="H114" s="19"/>
      <c r="I114" s="19"/>
      <c r="J114" s="4"/>
      <c r="K114" s="4"/>
      <c r="L114" s="4"/>
      <c r="M114" s="4"/>
      <c r="N114" s="4"/>
      <c r="O114" s="4"/>
    </row>
    <row r="115" spans="1:15" ht="12.75">
      <c r="A115" s="17"/>
      <c r="B115" s="17"/>
      <c r="C115" s="17"/>
      <c r="D115" s="17"/>
      <c r="E115" s="17"/>
      <c r="F115" s="17"/>
      <c r="G115" s="18"/>
      <c r="H115" s="19"/>
      <c r="I115" s="19"/>
      <c r="J115" s="4"/>
      <c r="K115" s="4"/>
      <c r="L115" s="4"/>
      <c r="M115" s="4"/>
      <c r="N115" s="4"/>
      <c r="O115" s="4"/>
    </row>
    <row r="116" spans="1:15" ht="12.75">
      <c r="A116" s="17"/>
      <c r="B116" s="17"/>
      <c r="C116" s="17"/>
      <c r="D116" s="17"/>
      <c r="E116" s="17"/>
      <c r="F116" s="17"/>
      <c r="G116" s="18"/>
      <c r="H116" s="19"/>
      <c r="I116" s="19"/>
      <c r="J116" s="4"/>
      <c r="K116" s="4"/>
      <c r="L116" s="4"/>
      <c r="M116" s="4"/>
      <c r="N116" s="4"/>
      <c r="O116" s="4"/>
    </row>
    <row r="117" spans="1:15" ht="12.75">
      <c r="A117" s="17"/>
      <c r="B117" s="17"/>
      <c r="C117" s="17"/>
      <c r="D117" s="17"/>
      <c r="E117" s="17"/>
      <c r="F117" s="17"/>
      <c r="G117" s="18"/>
      <c r="H117" s="19"/>
      <c r="I117" s="19"/>
      <c r="J117" s="4"/>
      <c r="K117" s="4"/>
      <c r="L117" s="4"/>
      <c r="M117" s="4"/>
      <c r="N117" s="4"/>
      <c r="O117" s="4"/>
    </row>
    <row r="118" spans="1:1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.75">
      <c r="A119" s="74" t="s">
        <v>33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</row>
    <row r="120" spans="1:15" ht="15.75">
      <c r="A120" s="40" t="s">
        <v>57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</row>
    <row r="121" spans="1:15" ht="15.75">
      <c r="A121" s="70" t="s">
        <v>40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2"/>
    </row>
    <row r="122" spans="1:15" ht="12.75">
      <c r="A122" s="45" t="s">
        <v>35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73"/>
    </row>
    <row r="123" spans="1:15" ht="12.75">
      <c r="A123" s="39" t="s">
        <v>36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68"/>
    </row>
    <row r="125" spans="1:15" ht="15.75">
      <c r="A125" s="69" t="s">
        <v>0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</row>
    <row r="127" spans="1:15" ht="15.75">
      <c r="A127" s="60" t="s">
        <v>1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</row>
    <row r="128" spans="1:15" ht="12.75">
      <c r="A128" s="28" t="s">
        <v>29</v>
      </c>
      <c r="B128" s="28"/>
      <c r="C128" s="28"/>
      <c r="D128" s="28" t="s">
        <v>2</v>
      </c>
      <c r="E128" s="28"/>
      <c r="F128" s="28" t="s">
        <v>28</v>
      </c>
      <c r="G128" s="28"/>
      <c r="H128" s="28" t="s">
        <v>30</v>
      </c>
      <c r="I128" s="28"/>
      <c r="J128" s="28" t="s">
        <v>31</v>
      </c>
      <c r="K128" s="28"/>
      <c r="L128" s="28" t="s">
        <v>12</v>
      </c>
      <c r="M128" s="28"/>
      <c r="N128" s="28"/>
      <c r="O128" s="28"/>
    </row>
    <row r="129" spans="1:15" ht="12.75">
      <c r="A129" s="61" t="s">
        <v>3</v>
      </c>
      <c r="B129" s="61"/>
      <c r="C129" s="61"/>
      <c r="D129" s="58">
        <v>3</v>
      </c>
      <c r="E129" s="58"/>
      <c r="F129" s="63">
        <v>18468</v>
      </c>
      <c r="G129" s="63"/>
      <c r="H129" s="31">
        <f>F129*20%</f>
        <v>3693.6000000000004</v>
      </c>
      <c r="I129" s="31"/>
      <c r="J129" s="29">
        <v>25</v>
      </c>
      <c r="K129" s="29"/>
      <c r="L129" s="59">
        <f>F129+H129</f>
        <v>22161.6</v>
      </c>
      <c r="M129" s="59"/>
      <c r="N129" s="11" t="s">
        <v>34</v>
      </c>
      <c r="O129" s="12" t="s">
        <v>34</v>
      </c>
    </row>
    <row r="130" spans="1:15" ht="12.75">
      <c r="A130" s="61" t="s">
        <v>51</v>
      </c>
      <c r="B130" s="61"/>
      <c r="C130" s="61"/>
      <c r="D130" s="58">
        <v>1</v>
      </c>
      <c r="E130" s="58"/>
      <c r="F130" s="63">
        <v>5750</v>
      </c>
      <c r="G130" s="63"/>
      <c r="H130" s="31">
        <f>F130*20%</f>
        <v>1150</v>
      </c>
      <c r="I130" s="31"/>
      <c r="J130" s="29">
        <v>25</v>
      </c>
      <c r="K130" s="29"/>
      <c r="L130" s="59">
        <f>F130+H130</f>
        <v>6900</v>
      </c>
      <c r="M130" s="59"/>
      <c r="N130" s="11"/>
      <c r="O130" s="12"/>
    </row>
    <row r="131" spans="1:15" ht="12.75">
      <c r="A131" s="34" t="s">
        <v>41</v>
      </c>
      <c r="B131" s="35"/>
      <c r="C131" s="36"/>
      <c r="D131" s="58">
        <v>0.25</v>
      </c>
      <c r="E131" s="58"/>
      <c r="F131" s="63">
        <v>1288</v>
      </c>
      <c r="G131" s="63"/>
      <c r="H131" s="31">
        <f aca="true" t="shared" si="6" ref="H131:H138">F131*20%</f>
        <v>257.6</v>
      </c>
      <c r="I131" s="31"/>
      <c r="J131" s="29">
        <v>25</v>
      </c>
      <c r="K131" s="29"/>
      <c r="L131" s="59">
        <f aca="true" t="shared" si="7" ref="L131:L138">F131+H131</f>
        <v>1545.6</v>
      </c>
      <c r="M131" s="59"/>
      <c r="N131" s="11" t="s">
        <v>34</v>
      </c>
      <c r="O131" s="12" t="s">
        <v>34</v>
      </c>
    </row>
    <row r="132" spans="1:15" ht="12.75">
      <c r="A132" s="34" t="s">
        <v>42</v>
      </c>
      <c r="B132" s="35"/>
      <c r="C132" s="36"/>
      <c r="D132" s="58">
        <v>0.25</v>
      </c>
      <c r="E132" s="58"/>
      <c r="F132" s="63">
        <v>1288</v>
      </c>
      <c r="G132" s="63"/>
      <c r="H132" s="31">
        <f t="shared" si="6"/>
        <v>257.6</v>
      </c>
      <c r="I132" s="31"/>
      <c r="J132" s="29">
        <v>25</v>
      </c>
      <c r="K132" s="29"/>
      <c r="L132" s="59">
        <f t="shared" si="7"/>
        <v>1545.6</v>
      </c>
      <c r="M132" s="59"/>
      <c r="N132" s="11" t="s">
        <v>34</v>
      </c>
      <c r="O132" s="12" t="s">
        <v>34</v>
      </c>
    </row>
    <row r="133" spans="1:15" ht="12.75">
      <c r="A133" s="26" t="s">
        <v>46</v>
      </c>
      <c r="B133" s="66"/>
      <c r="C133" s="67"/>
      <c r="D133" s="58">
        <v>0.5</v>
      </c>
      <c r="E133" s="58"/>
      <c r="F133" s="63">
        <v>4486</v>
      </c>
      <c r="G133" s="63"/>
      <c r="H133" s="31">
        <f t="shared" si="6"/>
        <v>897.2</v>
      </c>
      <c r="I133" s="31"/>
      <c r="J133" s="29">
        <v>25</v>
      </c>
      <c r="K133" s="29"/>
      <c r="L133" s="59">
        <f t="shared" si="7"/>
        <v>5383.2</v>
      </c>
      <c r="M133" s="59"/>
      <c r="N133" s="11" t="s">
        <v>34</v>
      </c>
      <c r="O133" s="12" t="s">
        <v>34</v>
      </c>
    </row>
    <row r="134" spans="1:15" ht="12.75">
      <c r="A134" s="34" t="s">
        <v>47</v>
      </c>
      <c r="B134" s="35"/>
      <c r="C134" s="36"/>
      <c r="D134" s="58">
        <v>1</v>
      </c>
      <c r="E134" s="58"/>
      <c r="F134" s="63">
        <v>1520</v>
      </c>
      <c r="G134" s="63"/>
      <c r="H134" s="31">
        <f t="shared" si="6"/>
        <v>304</v>
      </c>
      <c r="I134" s="31"/>
      <c r="J134" s="29">
        <v>25</v>
      </c>
      <c r="K134" s="29"/>
      <c r="L134" s="59">
        <f t="shared" si="7"/>
        <v>1824</v>
      </c>
      <c r="M134" s="59"/>
      <c r="N134" s="11" t="s">
        <v>34</v>
      </c>
      <c r="O134" s="12" t="s">
        <v>34</v>
      </c>
    </row>
    <row r="135" spans="1:15" ht="12.75">
      <c r="A135" s="34" t="s">
        <v>45</v>
      </c>
      <c r="B135" s="35"/>
      <c r="C135" s="36"/>
      <c r="D135" s="58">
        <v>1</v>
      </c>
      <c r="E135" s="58"/>
      <c r="F135" s="63">
        <v>2100</v>
      </c>
      <c r="G135" s="63"/>
      <c r="H135" s="31">
        <f t="shared" si="6"/>
        <v>420</v>
      </c>
      <c r="I135" s="31"/>
      <c r="J135" s="29">
        <v>5</v>
      </c>
      <c r="K135" s="29"/>
      <c r="L135" s="59">
        <f t="shared" si="7"/>
        <v>2520</v>
      </c>
      <c r="M135" s="59"/>
      <c r="N135" s="11" t="s">
        <v>34</v>
      </c>
      <c r="O135" s="12" t="s">
        <v>34</v>
      </c>
    </row>
    <row r="136" spans="1:15" ht="12.75">
      <c r="A136" s="34"/>
      <c r="B136" s="35"/>
      <c r="C136" s="36"/>
      <c r="D136" s="58"/>
      <c r="E136" s="58"/>
      <c r="F136" s="63"/>
      <c r="G136" s="63"/>
      <c r="H136" s="31">
        <f t="shared" si="6"/>
        <v>0</v>
      </c>
      <c r="I136" s="31"/>
      <c r="J136" s="29">
        <v>25</v>
      </c>
      <c r="K136" s="29"/>
      <c r="L136" s="59">
        <f t="shared" si="7"/>
        <v>0</v>
      </c>
      <c r="M136" s="59"/>
      <c r="N136" s="11" t="s">
        <v>34</v>
      </c>
      <c r="O136" s="12" t="s">
        <v>34</v>
      </c>
    </row>
    <row r="137" spans="1:15" ht="12.75">
      <c r="A137" s="34"/>
      <c r="B137" s="35"/>
      <c r="C137" s="36"/>
      <c r="D137" s="58"/>
      <c r="E137" s="58"/>
      <c r="F137" s="63"/>
      <c r="G137" s="63"/>
      <c r="H137" s="31">
        <f t="shared" si="6"/>
        <v>0</v>
      </c>
      <c r="I137" s="31"/>
      <c r="J137" s="29">
        <v>25</v>
      </c>
      <c r="K137" s="29"/>
      <c r="L137" s="59">
        <f t="shared" si="7"/>
        <v>0</v>
      </c>
      <c r="M137" s="59"/>
      <c r="N137" s="11" t="s">
        <v>34</v>
      </c>
      <c r="O137" s="12" t="s">
        <v>34</v>
      </c>
    </row>
    <row r="138" spans="1:15" ht="12.75">
      <c r="A138" s="34"/>
      <c r="B138" s="35"/>
      <c r="C138" s="36"/>
      <c r="D138" s="58"/>
      <c r="E138" s="58"/>
      <c r="F138" s="63"/>
      <c r="G138" s="63"/>
      <c r="H138" s="31">
        <f t="shared" si="6"/>
        <v>0</v>
      </c>
      <c r="I138" s="31"/>
      <c r="J138" s="29">
        <v>25</v>
      </c>
      <c r="K138" s="29"/>
      <c r="L138" s="59">
        <f t="shared" si="7"/>
        <v>0</v>
      </c>
      <c r="M138" s="59"/>
      <c r="N138" s="11" t="s">
        <v>34</v>
      </c>
      <c r="O138" s="12" t="s">
        <v>34</v>
      </c>
    </row>
    <row r="139" spans="1:15" ht="12.75">
      <c r="A139" s="51" t="s">
        <v>4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2">
        <f>SUM(L129:L138)</f>
        <v>41879.99999999999</v>
      </c>
      <c r="O139" s="30"/>
    </row>
    <row r="140" spans="1:15" ht="15.75">
      <c r="A140" s="60" t="s">
        <v>22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</row>
    <row r="141" spans="1:15" ht="12.75">
      <c r="A141" s="64" t="s">
        <v>5</v>
      </c>
      <c r="B141" s="65"/>
      <c r="C141" s="65"/>
      <c r="D141" s="65"/>
      <c r="E141" s="27"/>
      <c r="F141" s="28" t="s">
        <v>7</v>
      </c>
      <c r="G141" s="28"/>
      <c r="H141" s="28" t="s">
        <v>32</v>
      </c>
      <c r="I141" s="28"/>
      <c r="J141" s="28" t="s">
        <v>27</v>
      </c>
      <c r="K141" s="28"/>
      <c r="L141" s="28" t="s">
        <v>12</v>
      </c>
      <c r="M141" s="28"/>
      <c r="N141" s="28"/>
      <c r="O141" s="28"/>
    </row>
    <row r="142" spans="1:15" ht="12.75">
      <c r="A142" s="61" t="s">
        <v>8</v>
      </c>
      <c r="B142" s="61"/>
      <c r="C142" s="61"/>
      <c r="D142" s="61"/>
      <c r="E142" s="61"/>
      <c r="F142" s="58"/>
      <c r="G142" s="58"/>
      <c r="H142" s="62">
        <v>5</v>
      </c>
      <c r="I142" s="62"/>
      <c r="J142" s="63">
        <v>1000</v>
      </c>
      <c r="K142" s="63"/>
      <c r="L142" s="59">
        <f aca="true" t="shared" si="8" ref="L142:L148">H142*J142</f>
        <v>5000</v>
      </c>
      <c r="M142" s="59"/>
      <c r="N142" s="50"/>
      <c r="O142" s="50"/>
    </row>
    <row r="143" spans="1:15" ht="12.75">
      <c r="A143" s="61"/>
      <c r="B143" s="61"/>
      <c r="C143" s="61"/>
      <c r="D143" s="61"/>
      <c r="E143" s="61"/>
      <c r="F143" s="58"/>
      <c r="G143" s="58"/>
      <c r="H143" s="62"/>
      <c r="I143" s="62"/>
      <c r="J143" s="63"/>
      <c r="K143" s="63"/>
      <c r="L143" s="59">
        <f t="shared" si="8"/>
        <v>0</v>
      </c>
      <c r="M143" s="59"/>
      <c r="N143" s="50"/>
      <c r="O143" s="50"/>
    </row>
    <row r="144" spans="1:15" ht="12.75">
      <c r="A144" s="61"/>
      <c r="B144" s="61"/>
      <c r="C144" s="61"/>
      <c r="D144" s="61"/>
      <c r="E144" s="61"/>
      <c r="F144" s="58"/>
      <c r="G144" s="58"/>
      <c r="H144" s="62"/>
      <c r="I144" s="62"/>
      <c r="J144" s="63"/>
      <c r="K144" s="63"/>
      <c r="L144" s="59">
        <f t="shared" si="8"/>
        <v>0</v>
      </c>
      <c r="M144" s="59"/>
      <c r="N144" s="50"/>
      <c r="O144" s="50"/>
    </row>
    <row r="145" spans="1:15" ht="12.75">
      <c r="A145" s="61"/>
      <c r="B145" s="61"/>
      <c r="C145" s="61"/>
      <c r="D145" s="61"/>
      <c r="E145" s="61"/>
      <c r="F145" s="58"/>
      <c r="G145" s="58"/>
      <c r="H145" s="62"/>
      <c r="I145" s="62"/>
      <c r="J145" s="63"/>
      <c r="K145" s="63"/>
      <c r="L145" s="59">
        <f t="shared" si="8"/>
        <v>0</v>
      </c>
      <c r="M145" s="59"/>
      <c r="N145" s="50"/>
      <c r="O145" s="50"/>
    </row>
    <row r="146" spans="1:15" ht="12.75">
      <c r="A146" s="61"/>
      <c r="B146" s="61"/>
      <c r="C146" s="61"/>
      <c r="D146" s="61"/>
      <c r="E146" s="61"/>
      <c r="F146" s="58"/>
      <c r="G146" s="58"/>
      <c r="H146" s="62"/>
      <c r="I146" s="62"/>
      <c r="J146" s="63"/>
      <c r="K146" s="63"/>
      <c r="L146" s="59">
        <f t="shared" si="8"/>
        <v>0</v>
      </c>
      <c r="M146" s="59"/>
      <c r="N146" s="50"/>
      <c r="O146" s="50"/>
    </row>
    <row r="147" spans="1:15" ht="12.75">
      <c r="A147" s="61"/>
      <c r="B147" s="61"/>
      <c r="C147" s="61"/>
      <c r="D147" s="61"/>
      <c r="E147" s="61"/>
      <c r="F147" s="58"/>
      <c r="G147" s="58"/>
      <c r="H147" s="62"/>
      <c r="I147" s="62"/>
      <c r="J147" s="63"/>
      <c r="K147" s="63"/>
      <c r="L147" s="59">
        <f t="shared" si="8"/>
        <v>0</v>
      </c>
      <c r="M147" s="59"/>
      <c r="N147" s="50"/>
      <c r="O147" s="50"/>
    </row>
    <row r="148" spans="1:15" ht="12.75">
      <c r="A148" s="61"/>
      <c r="B148" s="61"/>
      <c r="C148" s="61"/>
      <c r="D148" s="61"/>
      <c r="E148" s="61"/>
      <c r="F148" s="58"/>
      <c r="G148" s="58"/>
      <c r="H148" s="62"/>
      <c r="I148" s="62"/>
      <c r="J148" s="63"/>
      <c r="K148" s="63"/>
      <c r="L148" s="59">
        <f t="shared" si="8"/>
        <v>0</v>
      </c>
      <c r="M148" s="59"/>
      <c r="N148" s="50"/>
      <c r="O148" s="50"/>
    </row>
    <row r="149" spans="1:15" ht="12.75">
      <c r="A149" s="51" t="s">
        <v>21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2">
        <f>SUM(L142:L148)</f>
        <v>5000</v>
      </c>
      <c r="O149" s="52"/>
    </row>
    <row r="150" spans="1:15" ht="15.75">
      <c r="A150" s="60" t="s">
        <v>9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</row>
    <row r="151" spans="1:15" ht="12.75">
      <c r="A151" s="47" t="s">
        <v>10</v>
      </c>
      <c r="B151" s="47"/>
      <c r="C151" s="47"/>
      <c r="D151" s="47"/>
      <c r="E151" s="47" t="s">
        <v>11</v>
      </c>
      <c r="F151" s="47"/>
      <c r="G151" s="47"/>
      <c r="H151" s="47"/>
      <c r="I151" s="47"/>
      <c r="J151" s="47" t="s">
        <v>6</v>
      </c>
      <c r="K151" s="47"/>
      <c r="L151" s="47" t="s">
        <v>12</v>
      </c>
      <c r="M151" s="47"/>
      <c r="N151" s="47"/>
      <c r="O151" s="47"/>
    </row>
    <row r="152" spans="1:15" ht="12.75">
      <c r="A152" s="56" t="s">
        <v>13</v>
      </c>
      <c r="B152" s="56"/>
      <c r="C152" s="56" t="s">
        <v>15</v>
      </c>
      <c r="D152" s="56"/>
      <c r="E152" s="57" t="s">
        <v>23</v>
      </c>
      <c r="F152" s="57"/>
      <c r="G152" s="57"/>
      <c r="H152" s="57"/>
      <c r="I152" s="57"/>
      <c r="J152" s="63">
        <v>3000</v>
      </c>
      <c r="K152" s="63"/>
      <c r="L152" s="59">
        <f>J152</f>
        <v>3000</v>
      </c>
      <c r="M152" s="59"/>
      <c r="N152" s="50"/>
      <c r="O152" s="50"/>
    </row>
    <row r="153" spans="1:15" ht="12.75">
      <c r="A153" s="56" t="s">
        <v>14</v>
      </c>
      <c r="B153" s="56"/>
      <c r="C153" s="56" t="s">
        <v>16</v>
      </c>
      <c r="D153" s="56"/>
      <c r="E153" s="57" t="s">
        <v>24</v>
      </c>
      <c r="F153" s="57"/>
      <c r="G153" s="57"/>
      <c r="H153" s="57"/>
      <c r="I153" s="57"/>
      <c r="J153" s="63">
        <v>1200</v>
      </c>
      <c r="K153" s="63"/>
      <c r="L153" s="59">
        <f>J153</f>
        <v>1200</v>
      </c>
      <c r="M153" s="59"/>
      <c r="N153" s="50"/>
      <c r="O153" s="50"/>
    </row>
    <row r="154" spans="1:15" ht="12.75">
      <c r="A154" s="56"/>
      <c r="B154" s="56"/>
      <c r="C154" s="56"/>
      <c r="D154" s="56"/>
      <c r="E154" s="57"/>
      <c r="F154" s="57"/>
      <c r="G154" s="57"/>
      <c r="H154" s="57"/>
      <c r="I154" s="57"/>
      <c r="J154" s="63"/>
      <c r="K154" s="63"/>
      <c r="L154" s="59">
        <f>J154</f>
        <v>0</v>
      </c>
      <c r="M154" s="59"/>
      <c r="N154" s="50"/>
      <c r="O154" s="50"/>
    </row>
    <row r="155" spans="1:15" ht="12.75">
      <c r="A155" s="56"/>
      <c r="B155" s="56"/>
      <c r="C155" s="56"/>
      <c r="D155" s="56"/>
      <c r="E155" s="57"/>
      <c r="F155" s="57"/>
      <c r="G155" s="57"/>
      <c r="H155" s="57"/>
      <c r="I155" s="57"/>
      <c r="J155" s="63"/>
      <c r="K155" s="63"/>
      <c r="L155" s="59">
        <f>J155</f>
        <v>0</v>
      </c>
      <c r="M155" s="59"/>
      <c r="N155" s="50"/>
      <c r="O155" s="50"/>
    </row>
    <row r="156" spans="1:15" ht="12.75">
      <c r="A156" s="56"/>
      <c r="B156" s="56"/>
      <c r="C156" s="56"/>
      <c r="D156" s="56"/>
      <c r="E156" s="57"/>
      <c r="F156" s="57"/>
      <c r="G156" s="57"/>
      <c r="H156" s="57"/>
      <c r="I156" s="57"/>
      <c r="J156" s="63"/>
      <c r="K156" s="63"/>
      <c r="L156" s="59">
        <f>J156</f>
        <v>0</v>
      </c>
      <c r="M156" s="59"/>
      <c r="N156" s="50"/>
      <c r="O156" s="50"/>
    </row>
    <row r="157" spans="1:15" ht="12.75">
      <c r="A157" s="51" t="s">
        <v>17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2">
        <f>SUM(L152:L156)</f>
        <v>4200</v>
      </c>
      <c r="O157" s="52"/>
    </row>
    <row r="158" spans="1:15" ht="12.75">
      <c r="A158" s="48" t="s">
        <v>19</v>
      </c>
      <c r="B158" s="48"/>
      <c r="C158" s="48"/>
      <c r="D158" s="48"/>
      <c r="E158" s="48" t="s">
        <v>25</v>
      </c>
      <c r="F158" s="48"/>
      <c r="G158" s="48"/>
      <c r="H158" s="48" t="s">
        <v>26</v>
      </c>
      <c r="I158" s="48"/>
      <c r="J158" s="48"/>
      <c r="K158" s="48"/>
      <c r="L158" s="53" t="s">
        <v>20</v>
      </c>
      <c r="M158" s="54"/>
      <c r="N158" s="54"/>
      <c r="O158" s="55"/>
    </row>
    <row r="159" spans="1:15" ht="12.75">
      <c r="A159" s="47"/>
      <c r="B159" s="47"/>
      <c r="C159" s="47"/>
      <c r="D159" s="47"/>
      <c r="E159" s="48"/>
      <c r="F159" s="48"/>
      <c r="G159" s="48"/>
      <c r="H159" s="48"/>
      <c r="I159" s="48"/>
      <c r="J159" s="48"/>
      <c r="K159" s="48"/>
      <c r="L159" s="49">
        <v>17250</v>
      </c>
      <c r="M159" s="49"/>
      <c r="N159" s="49"/>
      <c r="O159" s="49"/>
    </row>
    <row r="160" spans="1:15" ht="15.75">
      <c r="A160" s="41" t="s">
        <v>18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2">
        <f>N139+N149+N157+L159</f>
        <v>68330</v>
      </c>
      <c r="O160" s="42"/>
    </row>
    <row r="163" spans="1:15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6" spans="1:15" ht="12.75">
      <c r="A166" s="7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8"/>
    </row>
    <row r="167" spans="1:15" ht="12.75">
      <c r="A167" s="34" t="s">
        <v>37</v>
      </c>
      <c r="B167" s="35"/>
      <c r="C167" s="35"/>
      <c r="D167" s="35"/>
      <c r="E167" s="35"/>
      <c r="F167" s="36"/>
      <c r="G167" s="43" t="s">
        <v>34</v>
      </c>
      <c r="H167" s="44"/>
      <c r="I167" s="44"/>
      <c r="J167" s="14"/>
      <c r="K167" s="15"/>
      <c r="L167" s="45" t="s">
        <v>39</v>
      </c>
      <c r="M167" s="46"/>
      <c r="N167" s="4"/>
      <c r="O167" s="13"/>
    </row>
    <row r="168" spans="1:15" ht="12.75">
      <c r="A168" s="34" t="s">
        <v>38</v>
      </c>
      <c r="B168" s="35"/>
      <c r="C168" s="35"/>
      <c r="D168" s="35"/>
      <c r="E168" s="35"/>
      <c r="F168" s="36"/>
      <c r="G168" s="37" t="e">
        <f>N160-G167</f>
        <v>#VALUE!</v>
      </c>
      <c r="H168" s="38"/>
      <c r="I168" s="38"/>
      <c r="J168" s="14"/>
      <c r="K168" s="15"/>
      <c r="L168" s="39" t="s">
        <v>39</v>
      </c>
      <c r="M168" s="40"/>
      <c r="N168" s="6"/>
      <c r="O168" s="10"/>
    </row>
    <row r="169" spans="1:15" ht="12.75">
      <c r="A169" s="9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10"/>
    </row>
    <row r="170" spans="1:15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.75">
      <c r="A175" s="74" t="s">
        <v>33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</row>
    <row r="176" spans="1:15" ht="15.75">
      <c r="A176" s="40" t="s">
        <v>58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1:15" ht="15.75">
      <c r="A177" s="70" t="s">
        <v>40</v>
      </c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2"/>
    </row>
    <row r="178" spans="1:15" ht="12.75">
      <c r="A178" s="45" t="s">
        <v>35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73"/>
    </row>
    <row r="179" spans="1:15" ht="12.75">
      <c r="A179" s="39" t="s">
        <v>36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68"/>
    </row>
    <row r="181" spans="1:15" ht="15.75">
      <c r="A181" s="69" t="s">
        <v>0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</row>
    <row r="183" spans="1:15" ht="15.75">
      <c r="A183" s="60" t="s">
        <v>1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</row>
    <row r="184" spans="1:15" ht="12.75">
      <c r="A184" s="28" t="s">
        <v>29</v>
      </c>
      <c r="B184" s="28"/>
      <c r="C184" s="28"/>
      <c r="D184" s="28" t="s">
        <v>2</v>
      </c>
      <c r="E184" s="28"/>
      <c r="F184" s="28" t="s">
        <v>28</v>
      </c>
      <c r="G184" s="28"/>
      <c r="H184" s="28" t="s">
        <v>30</v>
      </c>
      <c r="I184" s="28"/>
      <c r="J184" s="28" t="s">
        <v>31</v>
      </c>
      <c r="K184" s="28"/>
      <c r="L184" s="28" t="s">
        <v>12</v>
      </c>
      <c r="M184" s="28"/>
      <c r="N184" s="28"/>
      <c r="O184" s="28"/>
    </row>
    <row r="185" spans="1:15" ht="12.75">
      <c r="A185" s="61" t="s">
        <v>3</v>
      </c>
      <c r="B185" s="61"/>
      <c r="C185" s="61"/>
      <c r="D185" s="58">
        <v>6</v>
      </c>
      <c r="E185" s="58"/>
      <c r="F185" s="63">
        <v>32958</v>
      </c>
      <c r="G185" s="63"/>
      <c r="H185" s="31">
        <f>F185*20%</f>
        <v>6591.6</v>
      </c>
      <c r="I185" s="31"/>
      <c r="J185" s="29">
        <v>25</v>
      </c>
      <c r="K185" s="29"/>
      <c r="L185" s="59">
        <f aca="true" t="shared" si="9" ref="L185:L194">F185+H185</f>
        <v>39549.6</v>
      </c>
      <c r="M185" s="59"/>
      <c r="N185" s="11" t="s">
        <v>34</v>
      </c>
      <c r="O185" s="12" t="s">
        <v>34</v>
      </c>
    </row>
    <row r="186" spans="1:15" ht="12.75">
      <c r="A186" s="61" t="s">
        <v>52</v>
      </c>
      <c r="B186" s="61"/>
      <c r="C186" s="61"/>
      <c r="D186" s="58">
        <v>1</v>
      </c>
      <c r="E186" s="58"/>
      <c r="F186" s="63">
        <v>5750</v>
      </c>
      <c r="G186" s="63"/>
      <c r="H186" s="31">
        <f>F186*20%</f>
        <v>1150</v>
      </c>
      <c r="I186" s="31"/>
      <c r="J186" s="29">
        <v>25</v>
      </c>
      <c r="K186" s="29"/>
      <c r="L186" s="59">
        <f>F186+H186</f>
        <v>6900</v>
      </c>
      <c r="M186" s="59"/>
      <c r="N186" s="11"/>
      <c r="O186" s="12"/>
    </row>
    <row r="187" spans="1:15" ht="12.75">
      <c r="A187" s="34" t="s">
        <v>41</v>
      </c>
      <c r="B187" s="35"/>
      <c r="C187" s="36"/>
      <c r="D187" s="58">
        <v>0.25</v>
      </c>
      <c r="E187" s="58"/>
      <c r="F187" s="63">
        <v>1288</v>
      </c>
      <c r="G187" s="63"/>
      <c r="H187" s="31">
        <f aca="true" t="shared" si="10" ref="H187:H194">F187*20%</f>
        <v>257.6</v>
      </c>
      <c r="I187" s="31"/>
      <c r="J187" s="29">
        <v>25</v>
      </c>
      <c r="K187" s="29"/>
      <c r="L187" s="59">
        <f t="shared" si="9"/>
        <v>1545.6</v>
      </c>
      <c r="M187" s="59"/>
      <c r="N187" s="11" t="s">
        <v>34</v>
      </c>
      <c r="O187" s="12" t="s">
        <v>34</v>
      </c>
    </row>
    <row r="188" spans="1:15" ht="12.75">
      <c r="A188" s="34" t="s">
        <v>42</v>
      </c>
      <c r="B188" s="35"/>
      <c r="C188" s="36"/>
      <c r="D188" s="58">
        <v>0.25</v>
      </c>
      <c r="E188" s="58"/>
      <c r="F188" s="63">
        <v>1288</v>
      </c>
      <c r="G188" s="63"/>
      <c r="H188" s="31">
        <f t="shared" si="10"/>
        <v>257.6</v>
      </c>
      <c r="I188" s="31"/>
      <c r="J188" s="29">
        <v>25</v>
      </c>
      <c r="K188" s="29"/>
      <c r="L188" s="59">
        <f t="shared" si="9"/>
        <v>1545.6</v>
      </c>
      <c r="M188" s="59"/>
      <c r="N188" s="11" t="s">
        <v>34</v>
      </c>
      <c r="O188" s="12" t="s">
        <v>34</v>
      </c>
    </row>
    <row r="189" spans="1:15" ht="12.75">
      <c r="A189" s="26" t="s">
        <v>46</v>
      </c>
      <c r="B189" s="66"/>
      <c r="C189" s="67"/>
      <c r="D189" s="58">
        <v>0.5</v>
      </c>
      <c r="E189" s="58"/>
      <c r="F189" s="63">
        <v>4486</v>
      </c>
      <c r="G189" s="63"/>
      <c r="H189" s="31">
        <f t="shared" si="10"/>
        <v>897.2</v>
      </c>
      <c r="I189" s="31"/>
      <c r="J189" s="29">
        <v>25</v>
      </c>
      <c r="K189" s="29"/>
      <c r="L189" s="59">
        <f t="shared" si="9"/>
        <v>5383.2</v>
      </c>
      <c r="M189" s="59"/>
      <c r="N189" s="11" t="s">
        <v>34</v>
      </c>
      <c r="O189" s="12" t="s">
        <v>34</v>
      </c>
    </row>
    <row r="190" spans="1:15" ht="12.75">
      <c r="A190" s="34" t="s">
        <v>47</v>
      </c>
      <c r="B190" s="35"/>
      <c r="C190" s="36"/>
      <c r="D190" s="58">
        <v>0.3</v>
      </c>
      <c r="E190" s="58"/>
      <c r="F190" s="63">
        <v>1520</v>
      </c>
      <c r="G190" s="63"/>
      <c r="H190" s="31">
        <f t="shared" si="10"/>
        <v>304</v>
      </c>
      <c r="I190" s="31"/>
      <c r="J190" s="29">
        <v>25</v>
      </c>
      <c r="K190" s="29"/>
      <c r="L190" s="59">
        <f t="shared" si="9"/>
        <v>1824</v>
      </c>
      <c r="M190" s="59"/>
      <c r="N190" s="11" t="s">
        <v>34</v>
      </c>
      <c r="O190" s="12" t="s">
        <v>34</v>
      </c>
    </row>
    <row r="191" spans="1:15" ht="12.75">
      <c r="A191" s="34" t="s">
        <v>45</v>
      </c>
      <c r="B191" s="35"/>
      <c r="C191" s="36"/>
      <c r="D191" s="58">
        <v>1</v>
      </c>
      <c r="E191" s="58"/>
      <c r="F191" s="63">
        <v>2100</v>
      </c>
      <c r="G191" s="63"/>
      <c r="H191" s="31">
        <f t="shared" si="10"/>
        <v>420</v>
      </c>
      <c r="I191" s="31"/>
      <c r="J191" s="29">
        <v>25</v>
      </c>
      <c r="K191" s="29"/>
      <c r="L191" s="59">
        <f t="shared" si="9"/>
        <v>2520</v>
      </c>
      <c r="M191" s="59"/>
      <c r="N191" s="11" t="s">
        <v>34</v>
      </c>
      <c r="O191" s="12" t="s">
        <v>34</v>
      </c>
    </row>
    <row r="192" spans="1:15" ht="12.75">
      <c r="A192" s="34"/>
      <c r="B192" s="35"/>
      <c r="C192" s="36"/>
      <c r="D192" s="58"/>
      <c r="E192" s="58"/>
      <c r="F192" s="63"/>
      <c r="G192" s="63"/>
      <c r="H192" s="31">
        <f t="shared" si="10"/>
        <v>0</v>
      </c>
      <c r="I192" s="31"/>
      <c r="J192" s="29">
        <v>25</v>
      </c>
      <c r="K192" s="29"/>
      <c r="L192" s="59">
        <f t="shared" si="9"/>
        <v>0</v>
      </c>
      <c r="M192" s="59"/>
      <c r="N192" s="11" t="s">
        <v>34</v>
      </c>
      <c r="O192" s="12" t="s">
        <v>34</v>
      </c>
    </row>
    <row r="193" spans="1:15" ht="12.75">
      <c r="A193" s="34"/>
      <c r="B193" s="35"/>
      <c r="C193" s="36"/>
      <c r="D193" s="58"/>
      <c r="E193" s="58"/>
      <c r="F193" s="63"/>
      <c r="G193" s="63"/>
      <c r="H193" s="31">
        <f t="shared" si="10"/>
        <v>0</v>
      </c>
      <c r="I193" s="31"/>
      <c r="J193" s="29">
        <v>25</v>
      </c>
      <c r="K193" s="29"/>
      <c r="L193" s="59">
        <f t="shared" si="9"/>
        <v>0</v>
      </c>
      <c r="M193" s="59"/>
      <c r="N193" s="11" t="s">
        <v>34</v>
      </c>
      <c r="O193" s="12" t="s">
        <v>34</v>
      </c>
    </row>
    <row r="194" spans="1:15" ht="12.75">
      <c r="A194" s="34"/>
      <c r="B194" s="35"/>
      <c r="C194" s="36"/>
      <c r="D194" s="58"/>
      <c r="E194" s="58"/>
      <c r="F194" s="63"/>
      <c r="G194" s="63"/>
      <c r="H194" s="31">
        <f t="shared" si="10"/>
        <v>0</v>
      </c>
      <c r="I194" s="31"/>
      <c r="J194" s="29">
        <v>25</v>
      </c>
      <c r="K194" s="29"/>
      <c r="L194" s="59">
        <f t="shared" si="9"/>
        <v>0</v>
      </c>
      <c r="M194" s="59"/>
      <c r="N194" s="11" t="s">
        <v>34</v>
      </c>
      <c r="O194" s="12" t="s">
        <v>34</v>
      </c>
    </row>
    <row r="195" spans="1:15" ht="12.75">
      <c r="A195" s="51" t="s">
        <v>4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2">
        <f>SUM(L185:L194)</f>
        <v>59267.99999999999</v>
      </c>
      <c r="O195" s="30"/>
    </row>
    <row r="196" spans="1:15" ht="15.75">
      <c r="A196" s="60" t="s">
        <v>22</v>
      </c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</row>
    <row r="197" spans="1:15" ht="12.75">
      <c r="A197" s="64" t="s">
        <v>5</v>
      </c>
      <c r="B197" s="65"/>
      <c r="C197" s="65"/>
      <c r="D197" s="65"/>
      <c r="E197" s="27"/>
      <c r="F197" s="28" t="s">
        <v>7</v>
      </c>
      <c r="G197" s="28"/>
      <c r="H197" s="28" t="s">
        <v>32</v>
      </c>
      <c r="I197" s="28"/>
      <c r="J197" s="28" t="s">
        <v>27</v>
      </c>
      <c r="K197" s="28"/>
      <c r="L197" s="28" t="s">
        <v>12</v>
      </c>
      <c r="M197" s="28"/>
      <c r="N197" s="28"/>
      <c r="O197" s="28"/>
    </row>
    <row r="198" spans="1:15" ht="12.75">
      <c r="A198" s="61" t="s">
        <v>8</v>
      </c>
      <c r="B198" s="61"/>
      <c r="C198" s="61"/>
      <c r="D198" s="61"/>
      <c r="E198" s="61"/>
      <c r="F198" s="58"/>
      <c r="G198" s="58"/>
      <c r="H198" s="62">
        <v>8</v>
      </c>
      <c r="I198" s="62"/>
      <c r="J198" s="63">
        <v>1000</v>
      </c>
      <c r="K198" s="63"/>
      <c r="L198" s="59">
        <f aca="true" t="shared" si="11" ref="L198:L204">H198*J198</f>
        <v>8000</v>
      </c>
      <c r="M198" s="59"/>
      <c r="N198" s="50"/>
      <c r="O198" s="50"/>
    </row>
    <row r="199" spans="1:15" ht="12.75">
      <c r="A199" s="61"/>
      <c r="B199" s="61"/>
      <c r="C199" s="61"/>
      <c r="D199" s="61"/>
      <c r="E199" s="61"/>
      <c r="F199" s="58"/>
      <c r="G199" s="58"/>
      <c r="H199" s="63"/>
      <c r="I199" s="63"/>
      <c r="J199" s="63"/>
      <c r="K199" s="63"/>
      <c r="L199" s="59">
        <f t="shared" si="11"/>
        <v>0</v>
      </c>
      <c r="M199" s="59"/>
      <c r="N199" s="50"/>
      <c r="O199" s="50"/>
    </row>
    <row r="200" spans="1:15" ht="12.75">
      <c r="A200" s="61"/>
      <c r="B200" s="61"/>
      <c r="C200" s="61"/>
      <c r="D200" s="61"/>
      <c r="E200" s="61"/>
      <c r="F200" s="58"/>
      <c r="G200" s="58"/>
      <c r="H200" s="63"/>
      <c r="I200" s="63"/>
      <c r="J200" s="63"/>
      <c r="K200" s="63"/>
      <c r="L200" s="59">
        <f t="shared" si="11"/>
        <v>0</v>
      </c>
      <c r="M200" s="59"/>
      <c r="N200" s="50"/>
      <c r="O200" s="50"/>
    </row>
    <row r="201" spans="1:15" ht="12.75">
      <c r="A201" s="61"/>
      <c r="B201" s="61"/>
      <c r="C201" s="61"/>
      <c r="D201" s="61"/>
      <c r="E201" s="61"/>
      <c r="F201" s="58"/>
      <c r="G201" s="58"/>
      <c r="H201" s="63"/>
      <c r="I201" s="63"/>
      <c r="J201" s="63"/>
      <c r="K201" s="63"/>
      <c r="L201" s="59">
        <f t="shared" si="11"/>
        <v>0</v>
      </c>
      <c r="M201" s="59"/>
      <c r="N201" s="50"/>
      <c r="O201" s="50"/>
    </row>
    <row r="202" spans="1:15" ht="12.75">
      <c r="A202" s="61"/>
      <c r="B202" s="61"/>
      <c r="C202" s="61"/>
      <c r="D202" s="61"/>
      <c r="E202" s="61"/>
      <c r="F202" s="58"/>
      <c r="G202" s="58"/>
      <c r="H202" s="63"/>
      <c r="I202" s="63"/>
      <c r="J202" s="63"/>
      <c r="K202" s="63"/>
      <c r="L202" s="59">
        <f t="shared" si="11"/>
        <v>0</v>
      </c>
      <c r="M202" s="59"/>
      <c r="N202" s="50"/>
      <c r="O202" s="50"/>
    </row>
    <row r="203" spans="1:15" ht="12.75">
      <c r="A203" s="61"/>
      <c r="B203" s="61"/>
      <c r="C203" s="61"/>
      <c r="D203" s="61"/>
      <c r="E203" s="61"/>
      <c r="F203" s="58"/>
      <c r="G203" s="58"/>
      <c r="H203" s="63"/>
      <c r="I203" s="63"/>
      <c r="J203" s="63"/>
      <c r="K203" s="63"/>
      <c r="L203" s="59">
        <f t="shared" si="11"/>
        <v>0</v>
      </c>
      <c r="M203" s="59"/>
      <c r="N203" s="50"/>
      <c r="O203" s="50"/>
    </row>
    <row r="204" spans="1:15" ht="12.75">
      <c r="A204" s="61"/>
      <c r="B204" s="61"/>
      <c r="C204" s="61"/>
      <c r="D204" s="61"/>
      <c r="E204" s="61"/>
      <c r="F204" s="58"/>
      <c r="G204" s="58"/>
      <c r="H204" s="63"/>
      <c r="I204" s="63"/>
      <c r="J204" s="63"/>
      <c r="K204" s="63"/>
      <c r="L204" s="59">
        <f t="shared" si="11"/>
        <v>0</v>
      </c>
      <c r="M204" s="59"/>
      <c r="N204" s="50"/>
      <c r="O204" s="50"/>
    </row>
    <row r="205" spans="1:15" ht="12.75">
      <c r="A205" s="51" t="s">
        <v>21</v>
      </c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2">
        <f>SUM(L198:L204)</f>
        <v>8000</v>
      </c>
      <c r="O205" s="52"/>
    </row>
    <row r="206" spans="1:15" ht="15.75">
      <c r="A206" s="60" t="s">
        <v>9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</row>
    <row r="207" spans="1:15" ht="12.75">
      <c r="A207" s="47" t="s">
        <v>10</v>
      </c>
      <c r="B207" s="47"/>
      <c r="C207" s="47"/>
      <c r="D207" s="47"/>
      <c r="E207" s="47" t="s">
        <v>11</v>
      </c>
      <c r="F207" s="47"/>
      <c r="G207" s="47"/>
      <c r="H207" s="47"/>
      <c r="I207" s="47"/>
      <c r="J207" s="47" t="s">
        <v>6</v>
      </c>
      <c r="K207" s="47"/>
      <c r="L207" s="47" t="s">
        <v>12</v>
      </c>
      <c r="M207" s="47"/>
      <c r="N207" s="47"/>
      <c r="O207" s="47"/>
    </row>
    <row r="208" spans="1:15" ht="12.75">
      <c r="A208" s="56" t="s">
        <v>13</v>
      </c>
      <c r="B208" s="56"/>
      <c r="C208" s="56" t="s">
        <v>15</v>
      </c>
      <c r="D208" s="56"/>
      <c r="E208" s="57" t="s">
        <v>23</v>
      </c>
      <c r="F208" s="57"/>
      <c r="G208" s="57"/>
      <c r="H208" s="57"/>
      <c r="I208" s="57"/>
      <c r="J208" s="63">
        <v>3000</v>
      </c>
      <c r="K208" s="63"/>
      <c r="L208" s="59">
        <f>J208</f>
        <v>3000</v>
      </c>
      <c r="M208" s="59"/>
      <c r="N208" s="50"/>
      <c r="O208" s="50"/>
    </row>
    <row r="209" spans="1:15" ht="12.75">
      <c r="A209" s="56" t="s">
        <v>14</v>
      </c>
      <c r="B209" s="56"/>
      <c r="C209" s="56" t="s">
        <v>16</v>
      </c>
      <c r="D209" s="56"/>
      <c r="E209" s="57" t="s">
        <v>24</v>
      </c>
      <c r="F209" s="57"/>
      <c r="G209" s="57"/>
      <c r="H209" s="57"/>
      <c r="I209" s="57"/>
      <c r="J209" s="63">
        <v>1700</v>
      </c>
      <c r="K209" s="63"/>
      <c r="L209" s="59">
        <f>J209</f>
        <v>1700</v>
      </c>
      <c r="M209" s="59"/>
      <c r="N209" s="50"/>
      <c r="O209" s="50"/>
    </row>
    <row r="210" spans="1:15" ht="12.75">
      <c r="A210" s="56"/>
      <c r="B210" s="56"/>
      <c r="C210" s="56"/>
      <c r="D210" s="56"/>
      <c r="E210" s="57"/>
      <c r="F210" s="57"/>
      <c r="G210" s="57"/>
      <c r="H210" s="57"/>
      <c r="I210" s="57"/>
      <c r="J210" s="58"/>
      <c r="K210" s="58"/>
      <c r="L210" s="59">
        <f>J210</f>
        <v>0</v>
      </c>
      <c r="M210" s="59"/>
      <c r="N210" s="50"/>
      <c r="O210" s="50"/>
    </row>
    <row r="211" spans="1:15" ht="12.75">
      <c r="A211" s="56"/>
      <c r="B211" s="56"/>
      <c r="C211" s="56"/>
      <c r="D211" s="56"/>
      <c r="E211" s="57"/>
      <c r="F211" s="57"/>
      <c r="G211" s="57"/>
      <c r="H211" s="57"/>
      <c r="I211" s="57"/>
      <c r="J211" s="58"/>
      <c r="K211" s="58"/>
      <c r="L211" s="59">
        <f>J211</f>
        <v>0</v>
      </c>
      <c r="M211" s="59"/>
      <c r="N211" s="50"/>
      <c r="O211" s="50"/>
    </row>
    <row r="212" spans="1:15" ht="12.75">
      <c r="A212" s="56"/>
      <c r="B212" s="56"/>
      <c r="C212" s="56"/>
      <c r="D212" s="56"/>
      <c r="E212" s="57"/>
      <c r="F212" s="57"/>
      <c r="G212" s="57"/>
      <c r="H212" s="57"/>
      <c r="I212" s="57"/>
      <c r="J212" s="58"/>
      <c r="K212" s="58"/>
      <c r="L212" s="59">
        <f>J212</f>
        <v>0</v>
      </c>
      <c r="M212" s="59"/>
      <c r="N212" s="50"/>
      <c r="O212" s="50"/>
    </row>
    <row r="213" spans="1:15" ht="12.75">
      <c r="A213" s="51" t="s">
        <v>17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2">
        <f>SUM(L208:L212)</f>
        <v>4700</v>
      </c>
      <c r="O213" s="52"/>
    </row>
    <row r="214" spans="1:15" ht="12.75">
      <c r="A214" s="48" t="s">
        <v>19</v>
      </c>
      <c r="B214" s="48"/>
      <c r="C214" s="48"/>
      <c r="D214" s="48"/>
      <c r="E214" s="48" t="s">
        <v>25</v>
      </c>
      <c r="F214" s="48"/>
      <c r="G214" s="48"/>
      <c r="H214" s="48" t="s">
        <v>26</v>
      </c>
      <c r="I214" s="48"/>
      <c r="J214" s="48"/>
      <c r="K214" s="48"/>
      <c r="L214" s="53" t="s">
        <v>20</v>
      </c>
      <c r="M214" s="54"/>
      <c r="N214" s="54"/>
      <c r="O214" s="55"/>
    </row>
    <row r="215" spans="1:15" ht="12.75">
      <c r="A215" s="47"/>
      <c r="B215" s="47"/>
      <c r="C215" s="47"/>
      <c r="D215" s="47"/>
      <c r="E215" s="48"/>
      <c r="F215" s="48"/>
      <c r="G215" s="48"/>
      <c r="H215" s="48"/>
      <c r="I215" s="48"/>
      <c r="J215" s="48"/>
      <c r="K215" s="48"/>
      <c r="L215" s="49">
        <v>22500</v>
      </c>
      <c r="M215" s="49"/>
      <c r="N215" s="49"/>
      <c r="O215" s="49"/>
    </row>
    <row r="216" spans="1:15" ht="15.75">
      <c r="A216" s="41" t="s">
        <v>18</v>
      </c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2">
        <f>N195+N205+N213+L215</f>
        <v>94468</v>
      </c>
      <c r="O216" s="42"/>
    </row>
    <row r="225" spans="1:15" ht="12.75">
      <c r="A225" s="7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8"/>
    </row>
    <row r="226" spans="1:15" ht="12.75">
      <c r="A226" s="34" t="s">
        <v>37</v>
      </c>
      <c r="B226" s="35"/>
      <c r="C226" s="35"/>
      <c r="D226" s="35"/>
      <c r="E226" s="35"/>
      <c r="F226" s="36"/>
      <c r="G226" s="43" t="s">
        <v>34</v>
      </c>
      <c r="H226" s="44"/>
      <c r="I226" s="44"/>
      <c r="J226" s="14"/>
      <c r="K226" s="15"/>
      <c r="L226" s="45" t="s">
        <v>39</v>
      </c>
      <c r="M226" s="46"/>
      <c r="N226" s="4"/>
      <c r="O226" s="13"/>
    </row>
    <row r="227" spans="1:15" ht="12.75">
      <c r="A227" s="34" t="s">
        <v>38</v>
      </c>
      <c r="B227" s="35"/>
      <c r="C227" s="35"/>
      <c r="D227" s="35"/>
      <c r="E227" s="35"/>
      <c r="F227" s="36"/>
      <c r="G227" s="37" t="e">
        <f>N216-G226</f>
        <v>#VALUE!</v>
      </c>
      <c r="H227" s="38"/>
      <c r="I227" s="38"/>
      <c r="J227" s="14"/>
      <c r="K227" s="15"/>
      <c r="L227" s="39" t="s">
        <v>39</v>
      </c>
      <c r="M227" s="40"/>
      <c r="N227" s="6"/>
      <c r="O227" s="10"/>
    </row>
    <row r="228" spans="1:15" ht="12.75">
      <c r="A228" s="20"/>
      <c r="B228" s="21"/>
      <c r="C228" s="21"/>
      <c r="D228" s="21"/>
      <c r="E228" s="21"/>
      <c r="F228" s="21"/>
      <c r="G228" s="23"/>
      <c r="H228" s="22"/>
      <c r="I228" s="22"/>
      <c r="J228" s="14"/>
      <c r="K228" s="14"/>
      <c r="L228" s="14"/>
      <c r="M228" s="14"/>
      <c r="N228" s="14"/>
      <c r="O228" s="15"/>
    </row>
    <row r="229" spans="1:15" ht="12.75">
      <c r="A229" s="17"/>
      <c r="B229" s="17"/>
      <c r="C229" s="17"/>
      <c r="D229" s="17"/>
      <c r="E229" s="17"/>
      <c r="F229" s="17"/>
      <c r="G229" s="18"/>
      <c r="H229" s="19"/>
      <c r="I229" s="19"/>
      <c r="J229" s="4"/>
      <c r="K229" s="4"/>
      <c r="L229" s="4"/>
      <c r="M229" s="4"/>
      <c r="N229" s="4"/>
      <c r="O229" s="4"/>
    </row>
    <row r="230" spans="1:1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5" ht="12.75">
      <c r="A231" s="74" t="s">
        <v>33</v>
      </c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</row>
    <row r="232" spans="1:15" ht="15.75">
      <c r="A232" s="40" t="s">
        <v>59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</row>
    <row r="233" spans="1:15" ht="15.75">
      <c r="A233" s="70" t="s">
        <v>40</v>
      </c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2"/>
    </row>
    <row r="234" spans="1:15" ht="12.75">
      <c r="A234" s="45" t="s">
        <v>35</v>
      </c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73"/>
    </row>
    <row r="235" spans="1:15" ht="12.75">
      <c r="A235" s="39" t="s">
        <v>36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68"/>
    </row>
    <row r="237" spans="1:15" ht="15.75">
      <c r="A237" s="69" t="s">
        <v>0</v>
      </c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</row>
    <row r="239" spans="1:15" ht="15.75">
      <c r="A239" s="60" t="s">
        <v>1</v>
      </c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</row>
    <row r="240" spans="1:15" ht="12.75">
      <c r="A240" s="28" t="s">
        <v>29</v>
      </c>
      <c r="B240" s="28"/>
      <c r="C240" s="28"/>
      <c r="D240" s="28" t="s">
        <v>2</v>
      </c>
      <c r="E240" s="28"/>
      <c r="F240" s="28" t="s">
        <v>28</v>
      </c>
      <c r="G240" s="28"/>
      <c r="H240" s="28" t="s">
        <v>30</v>
      </c>
      <c r="I240" s="28"/>
      <c r="J240" s="28" t="s">
        <v>31</v>
      </c>
      <c r="K240" s="28"/>
      <c r="L240" s="28" t="s">
        <v>12</v>
      </c>
      <c r="M240" s="28"/>
      <c r="N240" s="28"/>
      <c r="O240" s="28"/>
    </row>
    <row r="241" spans="1:15" ht="12.75">
      <c r="A241" s="61" t="s">
        <v>3</v>
      </c>
      <c r="B241" s="61"/>
      <c r="C241" s="61"/>
      <c r="D241" s="58">
        <v>3</v>
      </c>
      <c r="E241" s="58"/>
      <c r="F241" s="63">
        <v>16928</v>
      </c>
      <c r="G241" s="63"/>
      <c r="H241" s="31">
        <f>F241*20%</f>
        <v>3385.6000000000004</v>
      </c>
      <c r="I241" s="31"/>
      <c r="J241" s="29">
        <v>25</v>
      </c>
      <c r="K241" s="29"/>
      <c r="L241" s="59">
        <f>F241+H241</f>
        <v>20313.6</v>
      </c>
      <c r="M241" s="59"/>
      <c r="N241" s="11" t="s">
        <v>34</v>
      </c>
      <c r="O241" s="12" t="s">
        <v>34</v>
      </c>
    </row>
    <row r="242" spans="1:15" ht="12.75">
      <c r="A242" s="61" t="s">
        <v>53</v>
      </c>
      <c r="B242" s="61"/>
      <c r="C242" s="61"/>
      <c r="D242" s="58">
        <v>2</v>
      </c>
      <c r="E242" s="58"/>
      <c r="F242" s="63">
        <v>11500</v>
      </c>
      <c r="G242" s="63"/>
      <c r="H242" s="31">
        <f>F242*20%</f>
        <v>2300</v>
      </c>
      <c r="I242" s="31"/>
      <c r="J242" s="29">
        <v>25</v>
      </c>
      <c r="K242" s="29"/>
      <c r="L242" s="59">
        <f>F242+H242</f>
        <v>13800</v>
      </c>
      <c r="M242" s="59"/>
      <c r="N242" s="11"/>
      <c r="O242" s="12"/>
    </row>
    <row r="243" spans="1:15" ht="12.75">
      <c r="A243" s="34" t="s">
        <v>41</v>
      </c>
      <c r="B243" s="35"/>
      <c r="C243" s="36"/>
      <c r="D243" s="58">
        <v>0.25</v>
      </c>
      <c r="E243" s="58"/>
      <c r="F243" s="63">
        <v>1288</v>
      </c>
      <c r="G243" s="63"/>
      <c r="H243" s="31">
        <f aca="true" t="shared" si="12" ref="H243:H250">F243*20%</f>
        <v>257.6</v>
      </c>
      <c r="I243" s="31"/>
      <c r="J243" s="29">
        <v>25</v>
      </c>
      <c r="K243" s="29"/>
      <c r="L243" s="59">
        <f aca="true" t="shared" si="13" ref="L243:L250">F243+H243</f>
        <v>1545.6</v>
      </c>
      <c r="M243" s="59"/>
      <c r="N243" s="11" t="s">
        <v>34</v>
      </c>
      <c r="O243" s="12" t="s">
        <v>34</v>
      </c>
    </row>
    <row r="244" spans="1:15" ht="12.75">
      <c r="A244" s="34" t="s">
        <v>42</v>
      </c>
      <c r="B244" s="35"/>
      <c r="C244" s="36"/>
      <c r="D244" s="58">
        <v>0.25</v>
      </c>
      <c r="E244" s="58"/>
      <c r="F244" s="63">
        <v>1288</v>
      </c>
      <c r="G244" s="63"/>
      <c r="H244" s="31">
        <f t="shared" si="12"/>
        <v>257.6</v>
      </c>
      <c r="I244" s="31"/>
      <c r="J244" s="29">
        <v>25</v>
      </c>
      <c r="K244" s="29"/>
      <c r="L244" s="59">
        <f t="shared" si="13"/>
        <v>1545.6</v>
      </c>
      <c r="M244" s="59"/>
      <c r="N244" s="11" t="s">
        <v>34</v>
      </c>
      <c r="O244" s="12" t="s">
        <v>34</v>
      </c>
    </row>
    <row r="245" spans="1:15" ht="12.75">
      <c r="A245" s="26" t="s">
        <v>46</v>
      </c>
      <c r="B245" s="66"/>
      <c r="C245" s="67"/>
      <c r="D245" s="58">
        <v>0.5</v>
      </c>
      <c r="E245" s="58"/>
      <c r="F245" s="63">
        <v>4486</v>
      </c>
      <c r="G245" s="63"/>
      <c r="H245" s="31">
        <f t="shared" si="12"/>
        <v>897.2</v>
      </c>
      <c r="I245" s="31"/>
      <c r="J245" s="29">
        <v>25</v>
      </c>
      <c r="K245" s="29"/>
      <c r="L245" s="59">
        <f t="shared" si="13"/>
        <v>5383.2</v>
      </c>
      <c r="M245" s="59"/>
      <c r="N245" s="11" t="s">
        <v>34</v>
      </c>
      <c r="O245" s="12" t="s">
        <v>34</v>
      </c>
    </row>
    <row r="246" spans="1:15" ht="12.75">
      <c r="A246" s="34" t="s">
        <v>43</v>
      </c>
      <c r="B246" s="35"/>
      <c r="C246" s="36"/>
      <c r="D246" s="58">
        <v>0.3</v>
      </c>
      <c r="E246" s="58"/>
      <c r="F246" s="63">
        <v>2243</v>
      </c>
      <c r="G246" s="63"/>
      <c r="H246" s="31">
        <f t="shared" si="12"/>
        <v>448.6</v>
      </c>
      <c r="I246" s="31"/>
      <c r="J246" s="29">
        <v>25</v>
      </c>
      <c r="K246" s="29"/>
      <c r="L246" s="59">
        <f t="shared" si="13"/>
        <v>2691.6</v>
      </c>
      <c r="M246" s="59"/>
      <c r="N246" s="11" t="s">
        <v>34</v>
      </c>
      <c r="O246" s="12" t="s">
        <v>34</v>
      </c>
    </row>
    <row r="247" spans="1:15" ht="12.75">
      <c r="A247" s="34" t="s">
        <v>45</v>
      </c>
      <c r="B247" s="35"/>
      <c r="C247" s="36"/>
      <c r="D247" s="58">
        <v>1</v>
      </c>
      <c r="E247" s="58"/>
      <c r="F247" s="63">
        <v>2100</v>
      </c>
      <c r="G247" s="63"/>
      <c r="H247" s="31">
        <f t="shared" si="12"/>
        <v>420</v>
      </c>
      <c r="I247" s="31"/>
      <c r="J247" s="29">
        <v>5</v>
      </c>
      <c r="K247" s="29"/>
      <c r="L247" s="59">
        <f t="shared" si="13"/>
        <v>2520</v>
      </c>
      <c r="M247" s="59"/>
      <c r="N247" s="11" t="s">
        <v>34</v>
      </c>
      <c r="O247" s="12" t="s">
        <v>34</v>
      </c>
    </row>
    <row r="248" spans="1:15" ht="12.75">
      <c r="A248" s="34"/>
      <c r="B248" s="35"/>
      <c r="C248" s="36"/>
      <c r="D248" s="58"/>
      <c r="E248" s="58"/>
      <c r="F248" s="63"/>
      <c r="G248" s="63"/>
      <c r="H248" s="31">
        <f t="shared" si="12"/>
        <v>0</v>
      </c>
      <c r="I248" s="31"/>
      <c r="J248" s="29">
        <v>25</v>
      </c>
      <c r="K248" s="29"/>
      <c r="L248" s="59">
        <f t="shared" si="13"/>
        <v>0</v>
      </c>
      <c r="M248" s="59"/>
      <c r="N248" s="11" t="s">
        <v>34</v>
      </c>
      <c r="O248" s="12" t="s">
        <v>34</v>
      </c>
    </row>
    <row r="249" spans="1:15" ht="12.75">
      <c r="A249" s="34"/>
      <c r="B249" s="35"/>
      <c r="C249" s="36"/>
      <c r="D249" s="58"/>
      <c r="E249" s="58"/>
      <c r="F249" s="63"/>
      <c r="G249" s="63"/>
      <c r="H249" s="31">
        <f t="shared" si="12"/>
        <v>0</v>
      </c>
      <c r="I249" s="31"/>
      <c r="J249" s="29">
        <v>25</v>
      </c>
      <c r="K249" s="29"/>
      <c r="L249" s="59">
        <f t="shared" si="13"/>
        <v>0</v>
      </c>
      <c r="M249" s="59"/>
      <c r="N249" s="11" t="s">
        <v>34</v>
      </c>
      <c r="O249" s="12" t="s">
        <v>34</v>
      </c>
    </row>
    <row r="250" spans="1:15" ht="12.75">
      <c r="A250" s="34"/>
      <c r="B250" s="35"/>
      <c r="C250" s="36"/>
      <c r="D250" s="58"/>
      <c r="E250" s="58"/>
      <c r="F250" s="63"/>
      <c r="G250" s="63"/>
      <c r="H250" s="31">
        <f t="shared" si="12"/>
        <v>0</v>
      </c>
      <c r="I250" s="31"/>
      <c r="J250" s="29">
        <v>25</v>
      </c>
      <c r="K250" s="29"/>
      <c r="L250" s="59">
        <f t="shared" si="13"/>
        <v>0</v>
      </c>
      <c r="M250" s="59"/>
      <c r="N250" s="11" t="s">
        <v>34</v>
      </c>
      <c r="O250" s="12" t="s">
        <v>34</v>
      </c>
    </row>
    <row r="251" spans="1:15" ht="12.75">
      <c r="A251" s="51" t="s">
        <v>4</v>
      </c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2">
        <f>SUM(L241:L250)</f>
        <v>47799.59999999999</v>
      </c>
      <c r="O251" s="30"/>
    </row>
    <row r="252" spans="1:15" ht="15.75">
      <c r="A252" s="60" t="s">
        <v>22</v>
      </c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</row>
    <row r="253" spans="1:15" ht="12.75">
      <c r="A253" s="64" t="s">
        <v>5</v>
      </c>
      <c r="B253" s="65"/>
      <c r="C253" s="65"/>
      <c r="D253" s="65"/>
      <c r="E253" s="27"/>
      <c r="F253" s="28" t="s">
        <v>7</v>
      </c>
      <c r="G253" s="28"/>
      <c r="H253" s="28" t="s">
        <v>32</v>
      </c>
      <c r="I253" s="28"/>
      <c r="J253" s="28" t="s">
        <v>27</v>
      </c>
      <c r="K253" s="28"/>
      <c r="L253" s="28" t="s">
        <v>12</v>
      </c>
      <c r="M253" s="28"/>
      <c r="N253" s="28"/>
      <c r="O253" s="28"/>
    </row>
    <row r="254" spans="1:15" ht="12.75">
      <c r="A254" s="61" t="s">
        <v>8</v>
      </c>
      <c r="B254" s="61"/>
      <c r="C254" s="61"/>
      <c r="D254" s="61"/>
      <c r="E254" s="61"/>
      <c r="F254" s="58"/>
      <c r="G254" s="58"/>
      <c r="H254" s="76">
        <v>6</v>
      </c>
      <c r="I254" s="76"/>
      <c r="J254" s="63">
        <v>1000</v>
      </c>
      <c r="K254" s="63"/>
      <c r="L254" s="59">
        <f aca="true" t="shared" si="14" ref="L254:L260">H254*J254</f>
        <v>6000</v>
      </c>
      <c r="M254" s="59"/>
      <c r="N254" s="50"/>
      <c r="O254" s="50"/>
    </row>
    <row r="255" spans="1:15" ht="12.75">
      <c r="A255" s="61"/>
      <c r="B255" s="61"/>
      <c r="C255" s="61"/>
      <c r="D255" s="61"/>
      <c r="E255" s="61"/>
      <c r="F255" s="58"/>
      <c r="G255" s="58"/>
      <c r="H255" s="63"/>
      <c r="I255" s="63"/>
      <c r="J255" s="63"/>
      <c r="K255" s="63"/>
      <c r="L255" s="59">
        <f t="shared" si="14"/>
        <v>0</v>
      </c>
      <c r="M255" s="59"/>
      <c r="N255" s="50"/>
      <c r="O255" s="50"/>
    </row>
    <row r="256" spans="1:15" ht="12.75">
      <c r="A256" s="61"/>
      <c r="B256" s="61"/>
      <c r="C256" s="61"/>
      <c r="D256" s="61"/>
      <c r="E256" s="61"/>
      <c r="F256" s="58"/>
      <c r="G256" s="58"/>
      <c r="H256" s="63"/>
      <c r="I256" s="63"/>
      <c r="J256" s="63"/>
      <c r="K256" s="63"/>
      <c r="L256" s="59">
        <f t="shared" si="14"/>
        <v>0</v>
      </c>
      <c r="M256" s="59"/>
      <c r="N256" s="50"/>
      <c r="O256" s="50"/>
    </row>
    <row r="257" spans="1:15" ht="12.75">
      <c r="A257" s="61"/>
      <c r="B257" s="61"/>
      <c r="C257" s="61"/>
      <c r="D257" s="61"/>
      <c r="E257" s="61"/>
      <c r="F257" s="58"/>
      <c r="G257" s="58"/>
      <c r="H257" s="63"/>
      <c r="I257" s="63"/>
      <c r="J257" s="63"/>
      <c r="K257" s="63"/>
      <c r="L257" s="59">
        <f t="shared" si="14"/>
        <v>0</v>
      </c>
      <c r="M257" s="59"/>
      <c r="N257" s="50"/>
      <c r="O257" s="50"/>
    </row>
    <row r="258" spans="1:15" ht="12.75">
      <c r="A258" s="61"/>
      <c r="B258" s="61"/>
      <c r="C258" s="61"/>
      <c r="D258" s="61"/>
      <c r="E258" s="61"/>
      <c r="F258" s="58"/>
      <c r="G258" s="58"/>
      <c r="H258" s="63"/>
      <c r="I258" s="63"/>
      <c r="J258" s="63"/>
      <c r="K258" s="63"/>
      <c r="L258" s="59">
        <f t="shared" si="14"/>
        <v>0</v>
      </c>
      <c r="M258" s="59"/>
      <c r="N258" s="50"/>
      <c r="O258" s="50"/>
    </row>
    <row r="259" spans="1:15" ht="12.75">
      <c r="A259" s="61"/>
      <c r="B259" s="61"/>
      <c r="C259" s="61"/>
      <c r="D259" s="61"/>
      <c r="E259" s="61"/>
      <c r="F259" s="58"/>
      <c r="G259" s="58"/>
      <c r="H259" s="63"/>
      <c r="I259" s="63"/>
      <c r="J259" s="63"/>
      <c r="K259" s="63"/>
      <c r="L259" s="59">
        <f t="shared" si="14"/>
        <v>0</v>
      </c>
      <c r="M259" s="59"/>
      <c r="N259" s="50"/>
      <c r="O259" s="50"/>
    </row>
    <row r="260" spans="1:15" ht="12.75">
      <c r="A260" s="61"/>
      <c r="B260" s="61"/>
      <c r="C260" s="61"/>
      <c r="D260" s="61"/>
      <c r="E260" s="61"/>
      <c r="F260" s="58"/>
      <c r="G260" s="58"/>
      <c r="H260" s="63"/>
      <c r="I260" s="63"/>
      <c r="J260" s="63"/>
      <c r="K260" s="63"/>
      <c r="L260" s="59">
        <f t="shared" si="14"/>
        <v>0</v>
      </c>
      <c r="M260" s="59"/>
      <c r="N260" s="50"/>
      <c r="O260" s="50"/>
    </row>
    <row r="261" spans="1:15" ht="12.75">
      <c r="A261" s="51" t="s">
        <v>21</v>
      </c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2">
        <f>SUM(L254:L260)</f>
        <v>6000</v>
      </c>
      <c r="O261" s="52"/>
    </row>
    <row r="262" spans="1:15" ht="15.75">
      <c r="A262" s="60" t="s">
        <v>9</v>
      </c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</row>
    <row r="263" spans="1:15" ht="12.75">
      <c r="A263" s="47" t="s">
        <v>10</v>
      </c>
      <c r="B263" s="47"/>
      <c r="C263" s="47"/>
      <c r="D263" s="47"/>
      <c r="E263" s="47" t="s">
        <v>11</v>
      </c>
      <c r="F263" s="47"/>
      <c r="G263" s="47"/>
      <c r="H263" s="47"/>
      <c r="I263" s="47"/>
      <c r="J263" s="47" t="s">
        <v>6</v>
      </c>
      <c r="K263" s="47"/>
      <c r="L263" s="47" t="s">
        <v>12</v>
      </c>
      <c r="M263" s="47"/>
      <c r="N263" s="47"/>
      <c r="O263" s="47"/>
    </row>
    <row r="264" spans="1:15" ht="12.75">
      <c r="A264" s="56" t="s">
        <v>13</v>
      </c>
      <c r="B264" s="56"/>
      <c r="C264" s="56" t="s">
        <v>15</v>
      </c>
      <c r="D264" s="56"/>
      <c r="E264" s="57" t="s">
        <v>23</v>
      </c>
      <c r="F264" s="57"/>
      <c r="G264" s="57"/>
      <c r="H264" s="57"/>
      <c r="I264" s="57"/>
      <c r="J264" s="58">
        <v>3000</v>
      </c>
      <c r="K264" s="58"/>
      <c r="L264" s="59">
        <f>J264</f>
        <v>3000</v>
      </c>
      <c r="M264" s="59"/>
      <c r="N264" s="50"/>
      <c r="O264" s="50"/>
    </row>
    <row r="265" spans="1:15" ht="12.75">
      <c r="A265" s="56" t="s">
        <v>14</v>
      </c>
      <c r="B265" s="56"/>
      <c r="C265" s="56" t="s">
        <v>16</v>
      </c>
      <c r="D265" s="56"/>
      <c r="E265" s="57" t="s">
        <v>24</v>
      </c>
      <c r="F265" s="57"/>
      <c r="G265" s="57"/>
      <c r="H265" s="57"/>
      <c r="I265" s="57"/>
      <c r="J265" s="58">
        <v>1200</v>
      </c>
      <c r="K265" s="58"/>
      <c r="L265" s="59">
        <f>J265</f>
        <v>1200</v>
      </c>
      <c r="M265" s="59"/>
      <c r="N265" s="50"/>
      <c r="O265" s="50"/>
    </row>
    <row r="266" spans="1:15" ht="12.75">
      <c r="A266" s="56"/>
      <c r="B266" s="56"/>
      <c r="C266" s="56"/>
      <c r="D266" s="56"/>
      <c r="E266" s="57"/>
      <c r="F266" s="57"/>
      <c r="G266" s="57"/>
      <c r="H266" s="57"/>
      <c r="I266" s="57"/>
      <c r="J266" s="58"/>
      <c r="K266" s="58"/>
      <c r="L266" s="59">
        <f>J266</f>
        <v>0</v>
      </c>
      <c r="M266" s="59"/>
      <c r="N266" s="50"/>
      <c r="O266" s="50"/>
    </row>
    <row r="267" spans="1:15" ht="12.75">
      <c r="A267" s="56"/>
      <c r="B267" s="56"/>
      <c r="C267" s="56"/>
      <c r="D267" s="56"/>
      <c r="E267" s="57"/>
      <c r="F267" s="57"/>
      <c r="G267" s="57"/>
      <c r="H267" s="57"/>
      <c r="I267" s="57"/>
      <c r="J267" s="58"/>
      <c r="K267" s="58"/>
      <c r="L267" s="59">
        <f>J267</f>
        <v>0</v>
      </c>
      <c r="M267" s="59"/>
      <c r="N267" s="50"/>
      <c r="O267" s="50"/>
    </row>
    <row r="268" spans="1:15" ht="12.75">
      <c r="A268" s="56"/>
      <c r="B268" s="56"/>
      <c r="C268" s="56"/>
      <c r="D268" s="56"/>
      <c r="E268" s="57"/>
      <c r="F268" s="57"/>
      <c r="G268" s="57"/>
      <c r="H268" s="57"/>
      <c r="I268" s="57"/>
      <c r="J268" s="58"/>
      <c r="K268" s="58"/>
      <c r="L268" s="59">
        <f>J268</f>
        <v>0</v>
      </c>
      <c r="M268" s="59"/>
      <c r="N268" s="50"/>
      <c r="O268" s="50"/>
    </row>
    <row r="269" spans="1:15" ht="12.75">
      <c r="A269" s="51" t="s">
        <v>17</v>
      </c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2">
        <f>SUM(L264:L268)</f>
        <v>4200</v>
      </c>
      <c r="O269" s="52"/>
    </row>
    <row r="270" spans="1:15" ht="12.75">
      <c r="A270" s="48" t="s">
        <v>19</v>
      </c>
      <c r="B270" s="48"/>
      <c r="C270" s="48"/>
      <c r="D270" s="48"/>
      <c r="E270" s="48" t="s">
        <v>25</v>
      </c>
      <c r="F270" s="48"/>
      <c r="G270" s="48"/>
      <c r="H270" s="48" t="s">
        <v>26</v>
      </c>
      <c r="I270" s="48"/>
      <c r="J270" s="48"/>
      <c r="K270" s="48"/>
      <c r="L270" s="53" t="s">
        <v>20</v>
      </c>
      <c r="M270" s="54"/>
      <c r="N270" s="54"/>
      <c r="O270" s="55"/>
    </row>
    <row r="271" spans="1:15" ht="12.75">
      <c r="A271" s="47"/>
      <c r="B271" s="47"/>
      <c r="C271" s="47"/>
      <c r="D271" s="47"/>
      <c r="E271" s="48"/>
      <c r="F271" s="48"/>
      <c r="G271" s="48"/>
      <c r="H271" s="48"/>
      <c r="I271" s="48"/>
      <c r="J271" s="48"/>
      <c r="K271" s="48"/>
      <c r="L271" s="49">
        <v>13500</v>
      </c>
      <c r="M271" s="49"/>
      <c r="N271" s="49"/>
      <c r="O271" s="49"/>
    </row>
    <row r="272" spans="1:15" ht="15.75">
      <c r="A272" s="41" t="s">
        <v>18</v>
      </c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2">
        <f>N251+N261+N269+L271</f>
        <v>71499.59999999999</v>
      </c>
      <c r="O272" s="42"/>
    </row>
    <row r="275" spans="1:15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8" spans="1:15" ht="12.75">
      <c r="A278" s="7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8"/>
    </row>
    <row r="279" spans="1:15" ht="12.75">
      <c r="A279" s="34" t="s">
        <v>37</v>
      </c>
      <c r="B279" s="35"/>
      <c r="C279" s="35"/>
      <c r="D279" s="35"/>
      <c r="E279" s="35"/>
      <c r="F279" s="36"/>
      <c r="G279" s="43" t="s">
        <v>34</v>
      </c>
      <c r="H279" s="44"/>
      <c r="I279" s="44"/>
      <c r="J279" s="14"/>
      <c r="K279" s="15"/>
      <c r="L279" s="45" t="s">
        <v>39</v>
      </c>
      <c r="M279" s="46"/>
      <c r="N279" s="4"/>
      <c r="O279" s="13"/>
    </row>
    <row r="280" spans="1:15" ht="12.75">
      <c r="A280" s="34" t="s">
        <v>38</v>
      </c>
      <c r="B280" s="35"/>
      <c r="C280" s="35"/>
      <c r="D280" s="35"/>
      <c r="E280" s="35"/>
      <c r="F280" s="36"/>
      <c r="G280" s="37" t="e">
        <f>N272-G279</f>
        <v>#VALUE!</v>
      </c>
      <c r="H280" s="38"/>
      <c r="I280" s="38"/>
      <c r="J280" s="14"/>
      <c r="K280" s="15"/>
      <c r="L280" s="39" t="s">
        <v>39</v>
      </c>
      <c r="M280" s="40"/>
      <c r="N280" s="6"/>
      <c r="O280" s="10"/>
    </row>
    <row r="281" spans="1:15" ht="12.75">
      <c r="A281" s="9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10"/>
    </row>
    <row r="282" spans="1:15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.75">
      <c r="A287" s="74" t="s">
        <v>33</v>
      </c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</row>
    <row r="288" spans="1:15" ht="15.75">
      <c r="A288" s="40" t="s">
        <v>60</v>
      </c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</row>
    <row r="289" spans="1:15" ht="15.75">
      <c r="A289" s="70" t="s">
        <v>40</v>
      </c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2"/>
    </row>
    <row r="290" spans="1:15" ht="12.75">
      <c r="A290" s="45" t="s">
        <v>35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73"/>
    </row>
    <row r="291" spans="1:15" ht="12.75">
      <c r="A291" s="39" t="s">
        <v>36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68"/>
    </row>
    <row r="293" spans="1:15" ht="15.75">
      <c r="A293" s="69" t="s">
        <v>0</v>
      </c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</row>
    <row r="295" spans="1:15" ht="15.75">
      <c r="A295" s="60" t="s">
        <v>1</v>
      </c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</row>
    <row r="296" spans="1:15" ht="12.75">
      <c r="A296" s="28" t="s">
        <v>29</v>
      </c>
      <c r="B296" s="28"/>
      <c r="C296" s="28"/>
      <c r="D296" s="28" t="s">
        <v>2</v>
      </c>
      <c r="E296" s="28"/>
      <c r="F296" s="28" t="s">
        <v>28</v>
      </c>
      <c r="G296" s="28"/>
      <c r="H296" s="28" t="s">
        <v>30</v>
      </c>
      <c r="I296" s="28"/>
      <c r="J296" s="28" t="s">
        <v>31</v>
      </c>
      <c r="K296" s="28"/>
      <c r="L296" s="28" t="s">
        <v>12</v>
      </c>
      <c r="M296" s="28"/>
      <c r="N296" s="28"/>
      <c r="O296" s="28"/>
    </row>
    <row r="297" spans="1:15" ht="12.75">
      <c r="A297" s="61" t="s">
        <v>3</v>
      </c>
      <c r="B297" s="61"/>
      <c r="C297" s="61"/>
      <c r="D297" s="58">
        <v>6</v>
      </c>
      <c r="E297" s="58"/>
      <c r="F297" s="63">
        <v>34462</v>
      </c>
      <c r="G297" s="63"/>
      <c r="H297" s="31">
        <f>F297*20%</f>
        <v>6892.400000000001</v>
      </c>
      <c r="I297" s="31"/>
      <c r="J297" s="29">
        <v>25</v>
      </c>
      <c r="K297" s="29"/>
      <c r="L297" s="59">
        <f>F297+H297</f>
        <v>41354.4</v>
      </c>
      <c r="M297" s="59"/>
      <c r="N297" s="11" t="s">
        <v>34</v>
      </c>
      <c r="O297" s="12" t="s">
        <v>34</v>
      </c>
    </row>
    <row r="298" spans="1:15" ht="12.75">
      <c r="A298" s="61" t="s">
        <v>54</v>
      </c>
      <c r="B298" s="61"/>
      <c r="C298" s="61"/>
      <c r="D298" s="58">
        <v>1</v>
      </c>
      <c r="E298" s="58"/>
      <c r="F298" s="63">
        <v>5750</v>
      </c>
      <c r="G298" s="63"/>
      <c r="H298" s="31">
        <f>F298*20%</f>
        <v>1150</v>
      </c>
      <c r="I298" s="31"/>
      <c r="J298" s="29">
        <v>25</v>
      </c>
      <c r="K298" s="29"/>
      <c r="L298" s="59">
        <f>F298+H298</f>
        <v>6900</v>
      </c>
      <c r="M298" s="59"/>
      <c r="N298" s="11"/>
      <c r="O298" s="12"/>
    </row>
    <row r="299" spans="1:15" ht="12.75">
      <c r="A299" s="34" t="s">
        <v>41</v>
      </c>
      <c r="B299" s="35"/>
      <c r="C299" s="36"/>
      <c r="D299" s="58">
        <v>0.25</v>
      </c>
      <c r="E299" s="58"/>
      <c r="F299" s="63">
        <v>1288</v>
      </c>
      <c r="G299" s="63"/>
      <c r="H299" s="31">
        <f aca="true" t="shared" si="15" ref="H299:H306">F299*20%</f>
        <v>257.6</v>
      </c>
      <c r="I299" s="31"/>
      <c r="J299" s="29">
        <v>25</v>
      </c>
      <c r="K299" s="29"/>
      <c r="L299" s="59">
        <f aca="true" t="shared" si="16" ref="L299:L306">F299+H299</f>
        <v>1545.6</v>
      </c>
      <c r="M299" s="59"/>
      <c r="N299" s="11" t="s">
        <v>34</v>
      </c>
      <c r="O299" s="12" t="s">
        <v>34</v>
      </c>
    </row>
    <row r="300" spans="1:15" ht="12.75">
      <c r="A300" s="34" t="s">
        <v>42</v>
      </c>
      <c r="B300" s="35"/>
      <c r="C300" s="36"/>
      <c r="D300" s="58">
        <v>0.25</v>
      </c>
      <c r="E300" s="58"/>
      <c r="F300" s="63">
        <v>1288</v>
      </c>
      <c r="G300" s="63"/>
      <c r="H300" s="31">
        <f t="shared" si="15"/>
        <v>257.6</v>
      </c>
      <c r="I300" s="31"/>
      <c r="J300" s="29">
        <v>25</v>
      </c>
      <c r="K300" s="29"/>
      <c r="L300" s="59">
        <f t="shared" si="16"/>
        <v>1545.6</v>
      </c>
      <c r="M300" s="59"/>
      <c r="N300" s="11" t="s">
        <v>34</v>
      </c>
      <c r="O300" s="12" t="s">
        <v>34</v>
      </c>
    </row>
    <row r="301" spans="1:15" ht="12.75">
      <c r="A301" s="26" t="s">
        <v>46</v>
      </c>
      <c r="B301" s="66"/>
      <c r="C301" s="67"/>
      <c r="D301" s="58">
        <v>0.5</v>
      </c>
      <c r="E301" s="58"/>
      <c r="F301" s="63">
        <v>4486</v>
      </c>
      <c r="G301" s="63"/>
      <c r="H301" s="31">
        <f t="shared" si="15"/>
        <v>897.2</v>
      </c>
      <c r="I301" s="31"/>
      <c r="J301" s="29">
        <v>25</v>
      </c>
      <c r="K301" s="29"/>
      <c r="L301" s="59">
        <f t="shared" si="16"/>
        <v>5383.2</v>
      </c>
      <c r="M301" s="59"/>
      <c r="N301" s="11" t="s">
        <v>34</v>
      </c>
      <c r="O301" s="12" t="s">
        <v>34</v>
      </c>
    </row>
    <row r="302" spans="1:15" ht="12.75">
      <c r="A302" s="34" t="s">
        <v>43</v>
      </c>
      <c r="B302" s="35"/>
      <c r="C302" s="36"/>
      <c r="D302" s="58">
        <v>0.3</v>
      </c>
      <c r="E302" s="58"/>
      <c r="F302" s="63">
        <v>2243</v>
      </c>
      <c r="G302" s="63"/>
      <c r="H302" s="31">
        <f t="shared" si="15"/>
        <v>448.6</v>
      </c>
      <c r="I302" s="31"/>
      <c r="J302" s="29">
        <v>25</v>
      </c>
      <c r="K302" s="29"/>
      <c r="L302" s="59">
        <f t="shared" si="16"/>
        <v>2691.6</v>
      </c>
      <c r="M302" s="59"/>
      <c r="N302" s="11" t="s">
        <v>34</v>
      </c>
      <c r="O302" s="12" t="s">
        <v>34</v>
      </c>
    </row>
    <row r="303" spans="1:15" ht="12.75">
      <c r="A303" s="34" t="s">
        <v>45</v>
      </c>
      <c r="B303" s="35"/>
      <c r="C303" s="36"/>
      <c r="D303" s="58">
        <v>1</v>
      </c>
      <c r="E303" s="58"/>
      <c r="F303" s="63">
        <v>2100</v>
      </c>
      <c r="G303" s="63"/>
      <c r="H303" s="31">
        <f t="shared" si="15"/>
        <v>420</v>
      </c>
      <c r="I303" s="31"/>
      <c r="J303" s="29">
        <v>25</v>
      </c>
      <c r="K303" s="29"/>
      <c r="L303" s="59">
        <f t="shared" si="16"/>
        <v>2520</v>
      </c>
      <c r="M303" s="59"/>
      <c r="N303" s="11" t="s">
        <v>34</v>
      </c>
      <c r="O303" s="12" t="s">
        <v>34</v>
      </c>
    </row>
    <row r="304" spans="1:15" ht="12.75">
      <c r="A304" s="34"/>
      <c r="B304" s="35"/>
      <c r="C304" s="36"/>
      <c r="D304" s="58"/>
      <c r="E304" s="58"/>
      <c r="F304" s="63"/>
      <c r="G304" s="63"/>
      <c r="H304" s="31">
        <f t="shared" si="15"/>
        <v>0</v>
      </c>
      <c r="I304" s="31"/>
      <c r="J304" s="29">
        <v>25</v>
      </c>
      <c r="K304" s="29"/>
      <c r="L304" s="59">
        <f t="shared" si="16"/>
        <v>0</v>
      </c>
      <c r="M304" s="59"/>
      <c r="N304" s="11" t="s">
        <v>34</v>
      </c>
      <c r="O304" s="12" t="s">
        <v>34</v>
      </c>
    </row>
    <row r="305" spans="1:15" ht="12.75">
      <c r="A305" s="34"/>
      <c r="B305" s="35"/>
      <c r="C305" s="36"/>
      <c r="D305" s="58"/>
      <c r="E305" s="58"/>
      <c r="F305" s="63"/>
      <c r="G305" s="63"/>
      <c r="H305" s="31">
        <f t="shared" si="15"/>
        <v>0</v>
      </c>
      <c r="I305" s="31"/>
      <c r="J305" s="29">
        <v>25</v>
      </c>
      <c r="K305" s="29"/>
      <c r="L305" s="59">
        <f t="shared" si="16"/>
        <v>0</v>
      </c>
      <c r="M305" s="59"/>
      <c r="N305" s="11" t="s">
        <v>34</v>
      </c>
      <c r="O305" s="12" t="s">
        <v>34</v>
      </c>
    </row>
    <row r="306" spans="1:15" ht="12.75">
      <c r="A306" s="34"/>
      <c r="B306" s="35"/>
      <c r="C306" s="36"/>
      <c r="D306" s="58"/>
      <c r="E306" s="58"/>
      <c r="F306" s="63"/>
      <c r="G306" s="63"/>
      <c r="H306" s="31">
        <f t="shared" si="15"/>
        <v>0</v>
      </c>
      <c r="I306" s="31"/>
      <c r="J306" s="29">
        <v>25</v>
      </c>
      <c r="K306" s="29"/>
      <c r="L306" s="59">
        <f t="shared" si="16"/>
        <v>0</v>
      </c>
      <c r="M306" s="59"/>
      <c r="N306" s="11" t="s">
        <v>34</v>
      </c>
      <c r="O306" s="12" t="s">
        <v>34</v>
      </c>
    </row>
    <row r="307" spans="1:15" ht="12.75">
      <c r="A307" s="51" t="s">
        <v>4</v>
      </c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2">
        <f>SUM(L297:L306)</f>
        <v>61940.399999999994</v>
      </c>
      <c r="O307" s="30"/>
    </row>
    <row r="308" spans="1:15" ht="15.75">
      <c r="A308" s="60" t="s">
        <v>22</v>
      </c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</row>
    <row r="309" spans="1:15" ht="12.75">
      <c r="A309" s="64" t="s">
        <v>5</v>
      </c>
      <c r="B309" s="65"/>
      <c r="C309" s="65"/>
      <c r="D309" s="65"/>
      <c r="E309" s="27"/>
      <c r="F309" s="28" t="s">
        <v>7</v>
      </c>
      <c r="G309" s="28"/>
      <c r="H309" s="28" t="s">
        <v>32</v>
      </c>
      <c r="I309" s="28"/>
      <c r="J309" s="28" t="s">
        <v>27</v>
      </c>
      <c r="K309" s="28"/>
      <c r="L309" s="28" t="s">
        <v>12</v>
      </c>
      <c r="M309" s="28"/>
      <c r="N309" s="28"/>
      <c r="O309" s="28"/>
    </row>
    <row r="310" spans="1:15" ht="12.75">
      <c r="A310" s="61" t="s">
        <v>8</v>
      </c>
      <c r="B310" s="61"/>
      <c r="C310" s="61"/>
      <c r="D310" s="61"/>
      <c r="E310" s="61"/>
      <c r="F310" s="58"/>
      <c r="G310" s="58"/>
      <c r="H310" s="76">
        <v>8</v>
      </c>
      <c r="I310" s="76"/>
      <c r="J310" s="63">
        <v>1000</v>
      </c>
      <c r="K310" s="63"/>
      <c r="L310" s="59">
        <f aca="true" t="shared" si="17" ref="L310:L316">H310*J310</f>
        <v>8000</v>
      </c>
      <c r="M310" s="59"/>
      <c r="N310" s="50"/>
      <c r="O310" s="50"/>
    </row>
    <row r="311" spans="1:15" ht="12.75">
      <c r="A311" s="61"/>
      <c r="B311" s="61"/>
      <c r="C311" s="61"/>
      <c r="D311" s="61"/>
      <c r="E311" s="61"/>
      <c r="F311" s="58"/>
      <c r="G311" s="58"/>
      <c r="H311" s="63"/>
      <c r="I311" s="63"/>
      <c r="J311" s="63"/>
      <c r="K311" s="63"/>
      <c r="L311" s="59">
        <f t="shared" si="17"/>
        <v>0</v>
      </c>
      <c r="M311" s="59"/>
      <c r="N311" s="50"/>
      <c r="O311" s="50"/>
    </row>
    <row r="312" spans="1:15" ht="12.75">
      <c r="A312" s="61"/>
      <c r="B312" s="61"/>
      <c r="C312" s="61"/>
      <c r="D312" s="61"/>
      <c r="E312" s="61"/>
      <c r="F312" s="58"/>
      <c r="G312" s="58"/>
      <c r="H312" s="63"/>
      <c r="I312" s="63"/>
      <c r="J312" s="63"/>
      <c r="K312" s="63"/>
      <c r="L312" s="59">
        <f t="shared" si="17"/>
        <v>0</v>
      </c>
      <c r="M312" s="59"/>
      <c r="N312" s="50"/>
      <c r="O312" s="50"/>
    </row>
    <row r="313" spans="1:15" ht="12.75">
      <c r="A313" s="61"/>
      <c r="B313" s="61"/>
      <c r="C313" s="61"/>
      <c r="D313" s="61"/>
      <c r="E313" s="61"/>
      <c r="F313" s="58"/>
      <c r="G313" s="58"/>
      <c r="H313" s="63"/>
      <c r="I313" s="63"/>
      <c r="J313" s="63"/>
      <c r="K313" s="63"/>
      <c r="L313" s="59">
        <f t="shared" si="17"/>
        <v>0</v>
      </c>
      <c r="M313" s="59"/>
      <c r="N313" s="50"/>
      <c r="O313" s="50"/>
    </row>
    <row r="314" spans="1:15" ht="12.75">
      <c r="A314" s="61"/>
      <c r="B314" s="61"/>
      <c r="C314" s="61"/>
      <c r="D314" s="61"/>
      <c r="E314" s="61"/>
      <c r="F314" s="58"/>
      <c r="G314" s="58"/>
      <c r="H314" s="63"/>
      <c r="I314" s="63"/>
      <c r="J314" s="63"/>
      <c r="K314" s="63"/>
      <c r="L314" s="59">
        <f t="shared" si="17"/>
        <v>0</v>
      </c>
      <c r="M314" s="59"/>
      <c r="N314" s="50"/>
      <c r="O314" s="50"/>
    </row>
    <row r="315" spans="1:15" ht="12.75">
      <c r="A315" s="61"/>
      <c r="B315" s="61"/>
      <c r="C315" s="61"/>
      <c r="D315" s="61"/>
      <c r="E315" s="61"/>
      <c r="F315" s="58"/>
      <c r="G315" s="58"/>
      <c r="H315" s="63"/>
      <c r="I315" s="63"/>
      <c r="J315" s="63"/>
      <c r="K315" s="63"/>
      <c r="L315" s="59">
        <f t="shared" si="17"/>
        <v>0</v>
      </c>
      <c r="M315" s="59"/>
      <c r="N315" s="50"/>
      <c r="O315" s="50"/>
    </row>
    <row r="316" spans="1:15" ht="12.75">
      <c r="A316" s="61"/>
      <c r="B316" s="61"/>
      <c r="C316" s="61"/>
      <c r="D316" s="61"/>
      <c r="E316" s="61"/>
      <c r="F316" s="58"/>
      <c r="G316" s="58"/>
      <c r="H316" s="63"/>
      <c r="I316" s="63"/>
      <c r="J316" s="63"/>
      <c r="K316" s="63"/>
      <c r="L316" s="59">
        <f t="shared" si="17"/>
        <v>0</v>
      </c>
      <c r="M316" s="59"/>
      <c r="N316" s="50"/>
      <c r="O316" s="50"/>
    </row>
    <row r="317" spans="1:15" ht="12.75">
      <c r="A317" s="51" t="s">
        <v>21</v>
      </c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2">
        <f>SUM(L310:L316)</f>
        <v>8000</v>
      </c>
      <c r="O317" s="52"/>
    </row>
    <row r="318" spans="1:15" ht="15.75">
      <c r="A318" s="60" t="s">
        <v>9</v>
      </c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</row>
    <row r="319" spans="1:15" ht="12.75">
      <c r="A319" s="47" t="s">
        <v>10</v>
      </c>
      <c r="B319" s="47"/>
      <c r="C319" s="47"/>
      <c r="D319" s="47"/>
      <c r="E319" s="47" t="s">
        <v>11</v>
      </c>
      <c r="F319" s="47"/>
      <c r="G319" s="47"/>
      <c r="H319" s="47"/>
      <c r="I319" s="47"/>
      <c r="J319" s="47" t="s">
        <v>6</v>
      </c>
      <c r="K319" s="47"/>
      <c r="L319" s="47" t="s">
        <v>12</v>
      </c>
      <c r="M319" s="47"/>
      <c r="N319" s="47"/>
      <c r="O319" s="47"/>
    </row>
    <row r="320" spans="1:15" ht="12.75">
      <c r="A320" s="56" t="s">
        <v>13</v>
      </c>
      <c r="B320" s="56"/>
      <c r="C320" s="56" t="s">
        <v>15</v>
      </c>
      <c r="D320" s="56"/>
      <c r="E320" s="57" t="s">
        <v>23</v>
      </c>
      <c r="F320" s="57"/>
      <c r="G320" s="57"/>
      <c r="H320" s="57"/>
      <c r="I320" s="57"/>
      <c r="J320" s="63">
        <v>5000</v>
      </c>
      <c r="K320" s="63"/>
      <c r="L320" s="59">
        <f>J320</f>
        <v>5000</v>
      </c>
      <c r="M320" s="59"/>
      <c r="N320" s="50"/>
      <c r="O320" s="50"/>
    </row>
    <row r="321" spans="1:15" ht="12.75">
      <c r="A321" s="56" t="s">
        <v>14</v>
      </c>
      <c r="B321" s="56"/>
      <c r="C321" s="56" t="s">
        <v>16</v>
      </c>
      <c r="D321" s="56"/>
      <c r="E321" s="57" t="s">
        <v>24</v>
      </c>
      <c r="F321" s="57"/>
      <c r="G321" s="57"/>
      <c r="H321" s="57"/>
      <c r="I321" s="57"/>
      <c r="J321" s="63">
        <v>2000</v>
      </c>
      <c r="K321" s="63"/>
      <c r="L321" s="59">
        <f>J321</f>
        <v>2000</v>
      </c>
      <c r="M321" s="59"/>
      <c r="N321" s="50"/>
      <c r="O321" s="50"/>
    </row>
    <row r="322" spans="1:15" ht="12.75">
      <c r="A322" s="56"/>
      <c r="B322" s="56"/>
      <c r="C322" s="56"/>
      <c r="D322" s="56"/>
      <c r="E322" s="57"/>
      <c r="F322" s="57"/>
      <c r="G322" s="57"/>
      <c r="H322" s="57"/>
      <c r="I322" s="57"/>
      <c r="J322" s="63"/>
      <c r="K322" s="63"/>
      <c r="L322" s="59">
        <f>J322</f>
        <v>0</v>
      </c>
      <c r="M322" s="59"/>
      <c r="N322" s="50"/>
      <c r="O322" s="50"/>
    </row>
    <row r="323" spans="1:15" ht="12.75">
      <c r="A323" s="56"/>
      <c r="B323" s="56"/>
      <c r="C323" s="56"/>
      <c r="D323" s="56"/>
      <c r="E323" s="57"/>
      <c r="F323" s="57"/>
      <c r="G323" s="57"/>
      <c r="H323" s="57"/>
      <c r="I323" s="57"/>
      <c r="J323" s="63"/>
      <c r="K323" s="63"/>
      <c r="L323" s="59">
        <f>J323</f>
        <v>0</v>
      </c>
      <c r="M323" s="59"/>
      <c r="N323" s="50"/>
      <c r="O323" s="50"/>
    </row>
    <row r="324" spans="1:15" ht="12.75">
      <c r="A324" s="56"/>
      <c r="B324" s="56"/>
      <c r="C324" s="56"/>
      <c r="D324" s="56"/>
      <c r="E324" s="57"/>
      <c r="F324" s="57"/>
      <c r="G324" s="57"/>
      <c r="H324" s="57"/>
      <c r="I324" s="57"/>
      <c r="J324" s="63"/>
      <c r="K324" s="63"/>
      <c r="L324" s="59">
        <f>J324</f>
        <v>0</v>
      </c>
      <c r="M324" s="59"/>
      <c r="N324" s="50"/>
      <c r="O324" s="50"/>
    </row>
    <row r="325" spans="1:15" ht="12.75">
      <c r="A325" s="51" t="s">
        <v>17</v>
      </c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2">
        <f>SUM(L320:L324)</f>
        <v>7000</v>
      </c>
      <c r="O325" s="52"/>
    </row>
    <row r="326" spans="1:15" ht="12.75">
      <c r="A326" s="48" t="s">
        <v>19</v>
      </c>
      <c r="B326" s="48"/>
      <c r="C326" s="48"/>
      <c r="D326" s="48"/>
      <c r="E326" s="48" t="s">
        <v>25</v>
      </c>
      <c r="F326" s="48"/>
      <c r="G326" s="48"/>
      <c r="H326" s="48" t="s">
        <v>26</v>
      </c>
      <c r="I326" s="48"/>
      <c r="J326" s="48"/>
      <c r="K326" s="48"/>
      <c r="L326" s="53" t="s">
        <v>20</v>
      </c>
      <c r="M326" s="54"/>
      <c r="N326" s="54"/>
      <c r="O326" s="55"/>
    </row>
    <row r="327" spans="1:15" ht="12.75">
      <c r="A327" s="47"/>
      <c r="B327" s="47"/>
      <c r="C327" s="47"/>
      <c r="D327" s="47"/>
      <c r="E327" s="48"/>
      <c r="F327" s="48"/>
      <c r="G327" s="48"/>
      <c r="H327" s="48"/>
      <c r="I327" s="48"/>
      <c r="J327" s="48"/>
      <c r="K327" s="48"/>
      <c r="L327" s="49">
        <v>30000</v>
      </c>
      <c r="M327" s="49"/>
      <c r="N327" s="49"/>
      <c r="O327" s="49"/>
    </row>
    <row r="328" spans="1:15" ht="15.75">
      <c r="A328" s="41" t="s">
        <v>18</v>
      </c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2">
        <f>N307+N317+N325+L327</f>
        <v>106940.4</v>
      </c>
      <c r="O328" s="42"/>
    </row>
    <row r="331" spans="1:15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4" spans="1:15" ht="12.75">
      <c r="A334" s="7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8"/>
    </row>
    <row r="335" spans="1:15" ht="12.75">
      <c r="A335" s="34" t="s">
        <v>37</v>
      </c>
      <c r="B335" s="35"/>
      <c r="C335" s="35"/>
      <c r="D335" s="35"/>
      <c r="E335" s="35"/>
      <c r="F335" s="36"/>
      <c r="G335" s="43" t="s">
        <v>34</v>
      </c>
      <c r="H335" s="44"/>
      <c r="I335" s="44"/>
      <c r="J335" s="14"/>
      <c r="K335" s="15"/>
      <c r="L335" s="32" t="s">
        <v>39</v>
      </c>
      <c r="M335" s="75"/>
      <c r="N335" s="14"/>
      <c r="O335" s="15"/>
    </row>
    <row r="336" spans="1:15" ht="12.75">
      <c r="A336" s="34" t="s">
        <v>38</v>
      </c>
      <c r="B336" s="35"/>
      <c r="C336" s="35"/>
      <c r="D336" s="35"/>
      <c r="E336" s="35"/>
      <c r="F336" s="36"/>
      <c r="G336" s="37" t="e">
        <f>N328-G335</f>
        <v>#VALUE!</v>
      </c>
      <c r="H336" s="38"/>
      <c r="I336" s="38"/>
      <c r="J336" s="14"/>
      <c r="K336" s="15"/>
      <c r="L336" s="32" t="s">
        <v>39</v>
      </c>
      <c r="M336" s="75"/>
      <c r="N336" s="14"/>
      <c r="O336" s="15"/>
    </row>
    <row r="337" spans="1:15" ht="12.75">
      <c r="A337" s="20"/>
      <c r="B337" s="21"/>
      <c r="C337" s="21"/>
      <c r="D337" s="21"/>
      <c r="E337" s="21"/>
      <c r="F337" s="21"/>
      <c r="G337" s="23"/>
      <c r="H337" s="22"/>
      <c r="I337" s="22"/>
      <c r="J337" s="14"/>
      <c r="K337" s="14"/>
      <c r="L337" s="14"/>
      <c r="M337" s="14"/>
      <c r="N337" s="14"/>
      <c r="O337" s="15"/>
    </row>
    <row r="338" spans="1:15" ht="12.75">
      <c r="A338" s="17"/>
      <c r="B338" s="17"/>
      <c r="C338" s="17"/>
      <c r="D338" s="17"/>
      <c r="E338" s="17"/>
      <c r="F338" s="17"/>
      <c r="G338" s="18"/>
      <c r="H338" s="19"/>
      <c r="I338" s="19"/>
      <c r="J338" s="4"/>
      <c r="K338" s="4"/>
      <c r="L338" s="4"/>
      <c r="M338" s="4"/>
      <c r="N338" s="4"/>
      <c r="O338" s="4"/>
    </row>
    <row r="339" spans="1:15" ht="12.75">
      <c r="A339" s="17"/>
      <c r="B339" s="17"/>
      <c r="C339" s="17"/>
      <c r="D339" s="17"/>
      <c r="E339" s="17"/>
      <c r="F339" s="17"/>
      <c r="G339" s="18"/>
      <c r="H339" s="19"/>
      <c r="I339" s="19"/>
      <c r="J339" s="4"/>
      <c r="K339" s="4"/>
      <c r="L339" s="4"/>
      <c r="M339" s="4"/>
      <c r="N339" s="4"/>
      <c r="O339" s="4"/>
    </row>
    <row r="340" spans="1:15" ht="12.75">
      <c r="A340" s="17"/>
      <c r="B340" s="17"/>
      <c r="C340" s="17"/>
      <c r="D340" s="17"/>
      <c r="E340" s="17"/>
      <c r="F340" s="17"/>
      <c r="G340" s="18"/>
      <c r="H340" s="19"/>
      <c r="I340" s="19"/>
      <c r="J340" s="4"/>
      <c r="K340" s="4"/>
      <c r="L340" s="4"/>
      <c r="M340" s="4"/>
      <c r="N340" s="4"/>
      <c r="O340" s="4"/>
    </row>
    <row r="341" spans="1:15" ht="12.75">
      <c r="A341" s="17"/>
      <c r="B341" s="17"/>
      <c r="C341" s="17"/>
      <c r="D341" s="17"/>
      <c r="E341" s="17"/>
      <c r="F341" s="17"/>
      <c r="G341" s="18"/>
      <c r="H341" s="19"/>
      <c r="I341" s="19"/>
      <c r="J341" s="4"/>
      <c r="K341" s="4"/>
      <c r="L341" s="4"/>
      <c r="M341" s="4"/>
      <c r="N341" s="4"/>
      <c r="O341" s="4"/>
    </row>
    <row r="342" spans="1:15" ht="12.75">
      <c r="A342" s="17"/>
      <c r="B342" s="17"/>
      <c r="C342" s="17"/>
      <c r="D342" s="17"/>
      <c r="E342" s="17"/>
      <c r="F342" s="17"/>
      <c r="G342" s="18"/>
      <c r="H342" s="19"/>
      <c r="I342" s="19"/>
      <c r="J342" s="4"/>
      <c r="K342" s="4"/>
      <c r="L342" s="4"/>
      <c r="M342" s="4"/>
      <c r="N342" s="4"/>
      <c r="O342" s="4"/>
    </row>
    <row r="343" spans="1:15" ht="12.75">
      <c r="A343" s="74" t="s">
        <v>33</v>
      </c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</row>
    <row r="344" spans="1:15" ht="16.5">
      <c r="A344" s="40" t="s">
        <v>61</v>
      </c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</row>
    <row r="345" spans="1:15" ht="15.75">
      <c r="A345" s="70" t="s">
        <v>40</v>
      </c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2"/>
    </row>
    <row r="346" spans="1:15" ht="12.75">
      <c r="A346" s="45" t="s">
        <v>35</v>
      </c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73"/>
    </row>
    <row r="347" spans="1:15" ht="12.75">
      <c r="A347" s="39" t="s">
        <v>36</v>
      </c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68"/>
    </row>
    <row r="349" spans="1:15" ht="15.75">
      <c r="A349" s="69" t="s">
        <v>0</v>
      </c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</row>
    <row r="351" spans="1:15" ht="15.75">
      <c r="A351" s="60" t="s">
        <v>1</v>
      </c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</row>
    <row r="352" spans="1:15" ht="12.75">
      <c r="A352" s="28" t="s">
        <v>29</v>
      </c>
      <c r="B352" s="28"/>
      <c r="C352" s="28"/>
      <c r="D352" s="28" t="s">
        <v>2</v>
      </c>
      <c r="E352" s="28"/>
      <c r="F352" s="28" t="s">
        <v>28</v>
      </c>
      <c r="G352" s="28"/>
      <c r="H352" s="28" t="s">
        <v>30</v>
      </c>
      <c r="I352" s="28"/>
      <c r="J352" s="28" t="s">
        <v>31</v>
      </c>
      <c r="K352" s="28"/>
      <c r="L352" s="28" t="s">
        <v>12</v>
      </c>
      <c r="M352" s="28"/>
      <c r="N352" s="28"/>
      <c r="O352" s="28"/>
    </row>
    <row r="353" spans="1:15" ht="12.75">
      <c r="A353" s="61" t="s">
        <v>3</v>
      </c>
      <c r="B353" s="61"/>
      <c r="C353" s="61"/>
      <c r="D353" s="58">
        <v>12</v>
      </c>
      <c r="E353" s="58"/>
      <c r="F353" s="63">
        <v>66435</v>
      </c>
      <c r="G353" s="63"/>
      <c r="H353" s="31">
        <f>F353*20%</f>
        <v>13287</v>
      </c>
      <c r="I353" s="31"/>
      <c r="J353" s="29">
        <v>25</v>
      </c>
      <c r="K353" s="29"/>
      <c r="L353" s="59">
        <f>F353+H353</f>
        <v>79722</v>
      </c>
      <c r="M353" s="59"/>
      <c r="N353" s="11" t="s">
        <v>34</v>
      </c>
      <c r="O353" s="12" t="s">
        <v>34</v>
      </c>
    </row>
    <row r="354" spans="1:15" ht="12.75">
      <c r="A354" s="34" t="s">
        <v>48</v>
      </c>
      <c r="B354" s="35"/>
      <c r="C354" s="36"/>
      <c r="D354" s="58">
        <v>2</v>
      </c>
      <c r="E354" s="58"/>
      <c r="F354" s="63">
        <v>4322</v>
      </c>
      <c r="G354" s="63"/>
      <c r="H354" s="31">
        <f aca="true" t="shared" si="18" ref="H354:H361">F354*20%</f>
        <v>864.4000000000001</v>
      </c>
      <c r="I354" s="31"/>
      <c r="J354" s="29">
        <v>25</v>
      </c>
      <c r="K354" s="29"/>
      <c r="L354" s="59">
        <f aca="true" t="shared" si="19" ref="L354:L361">F354+H354</f>
        <v>5186.4</v>
      </c>
      <c r="M354" s="59"/>
      <c r="N354" s="11" t="s">
        <v>34</v>
      </c>
      <c r="O354" s="12" t="s">
        <v>34</v>
      </c>
    </row>
    <row r="355" spans="1:15" ht="12.75">
      <c r="A355" s="34" t="s">
        <v>45</v>
      </c>
      <c r="B355" s="35"/>
      <c r="C355" s="36"/>
      <c r="D355" s="32">
        <v>1</v>
      </c>
      <c r="E355" s="33"/>
      <c r="F355" s="24">
        <v>4200</v>
      </c>
      <c r="G355" s="25"/>
      <c r="H355" s="31">
        <f t="shared" si="18"/>
        <v>840</v>
      </c>
      <c r="I355" s="31"/>
      <c r="J355" s="29">
        <v>10</v>
      </c>
      <c r="K355" s="29"/>
      <c r="L355" s="59">
        <f t="shared" si="19"/>
        <v>5040</v>
      </c>
      <c r="M355" s="59"/>
      <c r="N355" s="11" t="s">
        <v>34</v>
      </c>
      <c r="O355" s="12" t="s">
        <v>34</v>
      </c>
    </row>
    <row r="356" spans="1:15" ht="12.75">
      <c r="A356" s="26" t="s">
        <v>46</v>
      </c>
      <c r="B356" s="66"/>
      <c r="C356" s="67"/>
      <c r="D356" s="32">
        <v>0.5</v>
      </c>
      <c r="E356" s="33"/>
      <c r="F356" s="24">
        <v>4486</v>
      </c>
      <c r="G356" s="25"/>
      <c r="H356" s="31">
        <f t="shared" si="18"/>
        <v>897.2</v>
      </c>
      <c r="I356" s="31"/>
      <c r="J356" s="29">
        <v>25</v>
      </c>
      <c r="K356" s="29"/>
      <c r="L356" s="59">
        <f t="shared" si="19"/>
        <v>5383.2</v>
      </c>
      <c r="M356" s="59"/>
      <c r="N356" s="11" t="s">
        <v>34</v>
      </c>
      <c r="O356" s="12" t="s">
        <v>34</v>
      </c>
    </row>
    <row r="357" spans="1:15" ht="12.75">
      <c r="A357" s="34" t="s">
        <v>43</v>
      </c>
      <c r="B357" s="35"/>
      <c r="C357" s="36"/>
      <c r="D357" s="32">
        <v>0.3</v>
      </c>
      <c r="E357" s="33"/>
      <c r="F357" s="24">
        <v>2243</v>
      </c>
      <c r="G357" s="25"/>
      <c r="H357" s="31">
        <f t="shared" si="18"/>
        <v>448.6</v>
      </c>
      <c r="I357" s="31"/>
      <c r="J357" s="29">
        <v>25</v>
      </c>
      <c r="K357" s="29"/>
      <c r="L357" s="59">
        <f t="shared" si="19"/>
        <v>2691.6</v>
      </c>
      <c r="M357" s="59"/>
      <c r="N357" s="11" t="s">
        <v>34</v>
      </c>
      <c r="O357" s="12" t="s">
        <v>34</v>
      </c>
    </row>
    <row r="358" spans="1:15" ht="12.75">
      <c r="A358" s="34" t="s">
        <v>49</v>
      </c>
      <c r="B358" s="35"/>
      <c r="C358" s="36"/>
      <c r="D358" s="32">
        <v>0.5</v>
      </c>
      <c r="E358" s="33"/>
      <c r="F358" s="24">
        <v>3090</v>
      </c>
      <c r="G358" s="25"/>
      <c r="H358" s="31">
        <f t="shared" si="18"/>
        <v>618</v>
      </c>
      <c r="I358" s="31"/>
      <c r="J358" s="29">
        <v>25</v>
      </c>
      <c r="K358" s="29"/>
      <c r="L358" s="59">
        <f t="shared" si="19"/>
        <v>3708</v>
      </c>
      <c r="M358" s="59"/>
      <c r="N358" s="11" t="s">
        <v>34</v>
      </c>
      <c r="O358" s="12" t="s">
        <v>34</v>
      </c>
    </row>
    <row r="359" spans="1:15" ht="12.75">
      <c r="A359" s="34" t="s">
        <v>50</v>
      </c>
      <c r="B359" s="35"/>
      <c r="C359" s="36"/>
      <c r="D359" s="32">
        <v>0.5</v>
      </c>
      <c r="E359" s="33"/>
      <c r="F359" s="24">
        <v>3090</v>
      </c>
      <c r="G359" s="25"/>
      <c r="H359" s="31">
        <f t="shared" si="18"/>
        <v>618</v>
      </c>
      <c r="I359" s="31"/>
      <c r="J359" s="29">
        <v>25</v>
      </c>
      <c r="K359" s="29"/>
      <c r="L359" s="59">
        <f t="shared" si="19"/>
        <v>3708</v>
      </c>
      <c r="M359" s="59"/>
      <c r="N359" s="11" t="s">
        <v>34</v>
      </c>
      <c r="O359" s="12" t="s">
        <v>34</v>
      </c>
    </row>
    <row r="360" spans="1:15" ht="12.75">
      <c r="A360" s="34"/>
      <c r="B360" s="35"/>
      <c r="C360" s="36"/>
      <c r="D360" s="58"/>
      <c r="E360" s="58"/>
      <c r="F360" s="63"/>
      <c r="G360" s="63"/>
      <c r="H360" s="31">
        <f t="shared" si="18"/>
        <v>0</v>
      </c>
      <c r="I360" s="31"/>
      <c r="J360" s="29">
        <v>25</v>
      </c>
      <c r="K360" s="29"/>
      <c r="L360" s="59">
        <f t="shared" si="19"/>
        <v>0</v>
      </c>
      <c r="M360" s="59"/>
      <c r="N360" s="11" t="s">
        <v>34</v>
      </c>
      <c r="O360" s="12" t="s">
        <v>34</v>
      </c>
    </row>
    <row r="361" spans="1:15" ht="12.75">
      <c r="A361" s="34"/>
      <c r="B361" s="35"/>
      <c r="C361" s="36"/>
      <c r="D361" s="58"/>
      <c r="E361" s="58"/>
      <c r="F361" s="63"/>
      <c r="G361" s="63"/>
      <c r="H361" s="31">
        <f t="shared" si="18"/>
        <v>0</v>
      </c>
      <c r="I361" s="31"/>
      <c r="J361" s="29">
        <v>25</v>
      </c>
      <c r="K361" s="29"/>
      <c r="L361" s="59">
        <f t="shared" si="19"/>
        <v>0</v>
      </c>
      <c r="M361" s="59"/>
      <c r="N361" s="11" t="s">
        <v>34</v>
      </c>
      <c r="O361" s="12" t="s">
        <v>34</v>
      </c>
    </row>
    <row r="362" spans="1:15" ht="12.75">
      <c r="A362" s="51" t="s">
        <v>4</v>
      </c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2">
        <f>SUM(L353:L361)</f>
        <v>105439.2</v>
      </c>
      <c r="O362" s="30"/>
    </row>
    <row r="363" spans="1:15" ht="15.75">
      <c r="A363" s="60" t="s">
        <v>22</v>
      </c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</row>
    <row r="364" spans="1:15" ht="12.75">
      <c r="A364" s="64" t="s">
        <v>5</v>
      </c>
      <c r="B364" s="65"/>
      <c r="C364" s="65"/>
      <c r="D364" s="65"/>
      <c r="E364" s="27"/>
      <c r="F364" s="28" t="s">
        <v>7</v>
      </c>
      <c r="G364" s="28"/>
      <c r="H364" s="28" t="s">
        <v>32</v>
      </c>
      <c r="I364" s="28"/>
      <c r="J364" s="28" t="s">
        <v>27</v>
      </c>
      <c r="K364" s="28"/>
      <c r="L364" s="28" t="s">
        <v>12</v>
      </c>
      <c r="M364" s="28"/>
      <c r="N364" s="28"/>
      <c r="O364" s="28"/>
    </row>
    <row r="365" spans="1:15" ht="12.75">
      <c r="A365" s="61" t="s">
        <v>8</v>
      </c>
      <c r="B365" s="61"/>
      <c r="C365" s="61"/>
      <c r="D365" s="61"/>
      <c r="E365" s="61"/>
      <c r="F365" s="58"/>
      <c r="G365" s="58"/>
      <c r="H365" s="62">
        <v>13</v>
      </c>
      <c r="I365" s="62"/>
      <c r="J365" s="63">
        <v>1000</v>
      </c>
      <c r="K365" s="63"/>
      <c r="L365" s="59">
        <f aca="true" t="shared" si="20" ref="L365:L371">H365*J365</f>
        <v>13000</v>
      </c>
      <c r="M365" s="59"/>
      <c r="N365" s="50"/>
      <c r="O365" s="50"/>
    </row>
    <row r="366" spans="1:15" ht="12.75">
      <c r="A366" s="61"/>
      <c r="B366" s="61"/>
      <c r="C366" s="61"/>
      <c r="D366" s="61"/>
      <c r="E366" s="61"/>
      <c r="F366" s="58"/>
      <c r="G366" s="58"/>
      <c r="H366" s="62"/>
      <c r="I366" s="62"/>
      <c r="J366" s="63"/>
      <c r="K366" s="63"/>
      <c r="L366" s="59">
        <f t="shared" si="20"/>
        <v>0</v>
      </c>
      <c r="M366" s="59"/>
      <c r="N366" s="50"/>
      <c r="O366" s="50"/>
    </row>
    <row r="367" spans="1:15" ht="12.75">
      <c r="A367" s="61"/>
      <c r="B367" s="61"/>
      <c r="C367" s="61"/>
      <c r="D367" s="61"/>
      <c r="E367" s="61"/>
      <c r="F367" s="58"/>
      <c r="G367" s="58"/>
      <c r="H367" s="62"/>
      <c r="I367" s="62"/>
      <c r="J367" s="63"/>
      <c r="K367" s="63"/>
      <c r="L367" s="59">
        <f t="shared" si="20"/>
        <v>0</v>
      </c>
      <c r="M367" s="59"/>
      <c r="N367" s="50"/>
      <c r="O367" s="50"/>
    </row>
    <row r="368" spans="1:15" ht="12.75">
      <c r="A368" s="61"/>
      <c r="B368" s="61"/>
      <c r="C368" s="61"/>
      <c r="D368" s="61"/>
      <c r="E368" s="61"/>
      <c r="F368" s="58"/>
      <c r="G368" s="58"/>
      <c r="H368" s="62"/>
      <c r="I368" s="62"/>
      <c r="J368" s="63"/>
      <c r="K368" s="63"/>
      <c r="L368" s="59">
        <f t="shared" si="20"/>
        <v>0</v>
      </c>
      <c r="M368" s="59"/>
      <c r="N368" s="50"/>
      <c r="O368" s="50"/>
    </row>
    <row r="369" spans="1:15" ht="12.75">
      <c r="A369" s="61"/>
      <c r="B369" s="61"/>
      <c r="C369" s="61"/>
      <c r="D369" s="61"/>
      <c r="E369" s="61"/>
      <c r="F369" s="58"/>
      <c r="G369" s="58"/>
      <c r="H369" s="62"/>
      <c r="I369" s="62"/>
      <c r="J369" s="63"/>
      <c r="K369" s="63"/>
      <c r="L369" s="59">
        <f t="shared" si="20"/>
        <v>0</v>
      </c>
      <c r="M369" s="59"/>
      <c r="N369" s="50"/>
      <c r="O369" s="50"/>
    </row>
    <row r="370" spans="1:15" ht="12.75">
      <c r="A370" s="61"/>
      <c r="B370" s="61"/>
      <c r="C370" s="61"/>
      <c r="D370" s="61"/>
      <c r="E370" s="61"/>
      <c r="F370" s="58"/>
      <c r="G370" s="58"/>
      <c r="H370" s="62"/>
      <c r="I370" s="62"/>
      <c r="J370" s="63"/>
      <c r="K370" s="63"/>
      <c r="L370" s="59">
        <f t="shared" si="20"/>
        <v>0</v>
      </c>
      <c r="M370" s="59"/>
      <c r="N370" s="50"/>
      <c r="O370" s="50"/>
    </row>
    <row r="371" spans="1:15" ht="12.75">
      <c r="A371" s="61"/>
      <c r="B371" s="61"/>
      <c r="C371" s="61"/>
      <c r="D371" s="61"/>
      <c r="E371" s="61"/>
      <c r="F371" s="58"/>
      <c r="G371" s="58"/>
      <c r="H371" s="62"/>
      <c r="I371" s="62"/>
      <c r="J371" s="63"/>
      <c r="K371" s="63"/>
      <c r="L371" s="59">
        <f t="shared" si="20"/>
        <v>0</v>
      </c>
      <c r="M371" s="59"/>
      <c r="N371" s="50"/>
      <c r="O371" s="50"/>
    </row>
    <row r="372" spans="1:15" ht="12.75">
      <c r="A372" s="51" t="s">
        <v>21</v>
      </c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2">
        <f>SUM(L365:L371)</f>
        <v>13000</v>
      </c>
      <c r="O372" s="52"/>
    </row>
    <row r="373" spans="1:15" ht="15.75">
      <c r="A373" s="60" t="s">
        <v>9</v>
      </c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</row>
    <row r="374" spans="1:15" ht="12.75">
      <c r="A374" s="47" t="s">
        <v>10</v>
      </c>
      <c r="B374" s="47"/>
      <c r="C374" s="47"/>
      <c r="D374" s="47"/>
      <c r="E374" s="47" t="s">
        <v>11</v>
      </c>
      <c r="F374" s="47"/>
      <c r="G374" s="47"/>
      <c r="H374" s="47"/>
      <c r="I374" s="47"/>
      <c r="J374" s="47" t="s">
        <v>6</v>
      </c>
      <c r="K374" s="47"/>
      <c r="L374" s="47" t="s">
        <v>12</v>
      </c>
      <c r="M374" s="47"/>
      <c r="N374" s="47"/>
      <c r="O374" s="47"/>
    </row>
    <row r="375" spans="1:15" ht="12.75">
      <c r="A375" s="56" t="s">
        <v>13</v>
      </c>
      <c r="B375" s="56"/>
      <c r="C375" s="56" t="s">
        <v>15</v>
      </c>
      <c r="D375" s="56"/>
      <c r="E375" s="57" t="s">
        <v>23</v>
      </c>
      <c r="F375" s="57"/>
      <c r="G375" s="57"/>
      <c r="H375" s="57"/>
      <c r="I375" s="57"/>
      <c r="J375" s="58">
        <v>6000</v>
      </c>
      <c r="K375" s="58"/>
      <c r="L375" s="59">
        <f>J375</f>
        <v>6000</v>
      </c>
      <c r="M375" s="59"/>
      <c r="N375" s="50"/>
      <c r="O375" s="50"/>
    </row>
    <row r="376" spans="1:15" ht="12.75">
      <c r="A376" s="56" t="s">
        <v>14</v>
      </c>
      <c r="B376" s="56"/>
      <c r="C376" s="56" t="s">
        <v>16</v>
      </c>
      <c r="D376" s="56"/>
      <c r="E376" s="57" t="s">
        <v>24</v>
      </c>
      <c r="F376" s="57"/>
      <c r="G376" s="57"/>
      <c r="H376" s="57"/>
      <c r="I376" s="57"/>
      <c r="J376" s="58">
        <v>3000</v>
      </c>
      <c r="K376" s="58"/>
      <c r="L376" s="59">
        <f>J376</f>
        <v>3000</v>
      </c>
      <c r="M376" s="59"/>
      <c r="N376" s="50"/>
      <c r="O376" s="50"/>
    </row>
    <row r="377" spans="1:15" ht="12.75">
      <c r="A377" s="56"/>
      <c r="B377" s="56"/>
      <c r="C377" s="56"/>
      <c r="D377" s="56"/>
      <c r="E377" s="57"/>
      <c r="F377" s="57"/>
      <c r="G377" s="57"/>
      <c r="H377" s="57"/>
      <c r="I377" s="57"/>
      <c r="J377" s="58"/>
      <c r="K377" s="58"/>
      <c r="L377" s="59">
        <f>J377</f>
        <v>0</v>
      </c>
      <c r="M377" s="59"/>
      <c r="N377" s="50"/>
      <c r="O377" s="50"/>
    </row>
    <row r="378" spans="1:15" ht="12.75">
      <c r="A378" s="56"/>
      <c r="B378" s="56"/>
      <c r="C378" s="56"/>
      <c r="D378" s="56"/>
      <c r="E378" s="57"/>
      <c r="F378" s="57"/>
      <c r="G378" s="57"/>
      <c r="H378" s="57"/>
      <c r="I378" s="57"/>
      <c r="J378" s="58"/>
      <c r="K378" s="58"/>
      <c r="L378" s="59">
        <f>J378</f>
        <v>0</v>
      </c>
      <c r="M378" s="59"/>
      <c r="N378" s="50"/>
      <c r="O378" s="50"/>
    </row>
    <row r="379" spans="1:15" ht="12.75">
      <c r="A379" s="56"/>
      <c r="B379" s="56"/>
      <c r="C379" s="56"/>
      <c r="D379" s="56"/>
      <c r="E379" s="57"/>
      <c r="F379" s="57"/>
      <c r="G379" s="57"/>
      <c r="H379" s="57"/>
      <c r="I379" s="57"/>
      <c r="J379" s="58"/>
      <c r="K379" s="58"/>
      <c r="L379" s="59">
        <f>J379</f>
        <v>0</v>
      </c>
      <c r="M379" s="59"/>
      <c r="N379" s="50"/>
      <c r="O379" s="50"/>
    </row>
    <row r="380" spans="1:15" ht="12.75">
      <c r="A380" s="51" t="s">
        <v>17</v>
      </c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2">
        <f>SUM(L375:L379)</f>
        <v>9000</v>
      </c>
      <c r="O380" s="52"/>
    </row>
    <row r="381" spans="1:15" ht="12.75">
      <c r="A381" s="48" t="s">
        <v>19</v>
      </c>
      <c r="B381" s="48"/>
      <c r="C381" s="48"/>
      <c r="D381" s="48"/>
      <c r="E381" s="48" t="s">
        <v>25</v>
      </c>
      <c r="F381" s="48"/>
      <c r="G381" s="48"/>
      <c r="H381" s="48" t="s">
        <v>26</v>
      </c>
      <c r="I381" s="48"/>
      <c r="J381" s="48"/>
      <c r="K381" s="48"/>
      <c r="L381" s="53" t="s">
        <v>20</v>
      </c>
      <c r="M381" s="54"/>
      <c r="N381" s="54"/>
      <c r="O381" s="55"/>
    </row>
    <row r="382" spans="1:15" ht="12.75">
      <c r="A382" s="47"/>
      <c r="B382" s="47"/>
      <c r="C382" s="47"/>
      <c r="D382" s="47"/>
      <c r="E382" s="48"/>
      <c r="F382" s="48"/>
      <c r="G382" s="48"/>
      <c r="H382" s="48">
        <v>186</v>
      </c>
      <c r="I382" s="48"/>
      <c r="J382" s="48"/>
      <c r="K382" s="48"/>
      <c r="L382" s="49">
        <v>40000</v>
      </c>
      <c r="M382" s="49"/>
      <c r="N382" s="49"/>
      <c r="O382" s="49"/>
    </row>
    <row r="383" spans="1:15" ht="15.75">
      <c r="A383" s="41" t="s">
        <v>18</v>
      </c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2">
        <f>N362+N372+N380+L382</f>
        <v>167439.2</v>
      </c>
      <c r="O383" s="42"/>
    </row>
    <row r="386" spans="1:15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9" spans="1:15" ht="12.75">
      <c r="A389" s="7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8"/>
    </row>
    <row r="390" spans="1:15" ht="12.75">
      <c r="A390" s="34" t="s">
        <v>37</v>
      </c>
      <c r="B390" s="35"/>
      <c r="C390" s="35"/>
      <c r="D390" s="35"/>
      <c r="E390" s="35"/>
      <c r="F390" s="36"/>
      <c r="G390" s="43" t="s">
        <v>34</v>
      </c>
      <c r="H390" s="44"/>
      <c r="I390" s="44"/>
      <c r="J390" s="14"/>
      <c r="K390" s="15"/>
      <c r="L390" s="45" t="s">
        <v>39</v>
      </c>
      <c r="M390" s="46"/>
      <c r="N390" s="4"/>
      <c r="O390" s="13"/>
    </row>
    <row r="391" spans="1:15" ht="12.75">
      <c r="A391" s="34" t="s">
        <v>38</v>
      </c>
      <c r="B391" s="35"/>
      <c r="C391" s="35"/>
      <c r="D391" s="35"/>
      <c r="E391" s="35"/>
      <c r="F391" s="36"/>
      <c r="G391" s="37" t="e">
        <f>N383-G390</f>
        <v>#VALUE!</v>
      </c>
      <c r="H391" s="38"/>
      <c r="I391" s="38"/>
      <c r="J391" s="14"/>
      <c r="K391" s="15"/>
      <c r="L391" s="39" t="s">
        <v>39</v>
      </c>
      <c r="M391" s="40"/>
      <c r="N391" s="6"/>
      <c r="O391" s="10"/>
    </row>
    <row r="392" spans="1:15" ht="12.75">
      <c r="A392" s="9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10"/>
    </row>
  </sheetData>
  <mergeCells count="1226">
    <mergeCell ref="A298:C298"/>
    <mergeCell ref="D298:E298"/>
    <mergeCell ref="F298:G298"/>
    <mergeCell ref="H298:I298"/>
    <mergeCell ref="A242:C242"/>
    <mergeCell ref="D242:E242"/>
    <mergeCell ref="F242:G242"/>
    <mergeCell ref="H242:I242"/>
    <mergeCell ref="F130:G130"/>
    <mergeCell ref="H130:I130"/>
    <mergeCell ref="A186:C186"/>
    <mergeCell ref="D186:E186"/>
    <mergeCell ref="F186:G186"/>
    <mergeCell ref="H186:I186"/>
    <mergeCell ref="A12:C12"/>
    <mergeCell ref="D12:E12"/>
    <mergeCell ref="A130:C130"/>
    <mergeCell ref="D130:E130"/>
    <mergeCell ref="A312:E312"/>
    <mergeCell ref="F312:G312"/>
    <mergeCell ref="J12:K12"/>
    <mergeCell ref="L12:M12"/>
    <mergeCell ref="A74:C74"/>
    <mergeCell ref="D74:E74"/>
    <mergeCell ref="F74:G74"/>
    <mergeCell ref="H74:I74"/>
    <mergeCell ref="J74:K74"/>
    <mergeCell ref="L74:M74"/>
    <mergeCell ref="A327:D327"/>
    <mergeCell ref="E327:G327"/>
    <mergeCell ref="H327:K327"/>
    <mergeCell ref="J324:K324"/>
    <mergeCell ref="L336:M336"/>
    <mergeCell ref="A328:M328"/>
    <mergeCell ref="N328:O328"/>
    <mergeCell ref="A335:F335"/>
    <mergeCell ref="G335:I335"/>
    <mergeCell ref="L335:M335"/>
    <mergeCell ref="A336:F336"/>
    <mergeCell ref="G336:I336"/>
    <mergeCell ref="L327:O327"/>
    <mergeCell ref="N324:O324"/>
    <mergeCell ref="A325:M325"/>
    <mergeCell ref="N325:O325"/>
    <mergeCell ref="A326:D326"/>
    <mergeCell ref="E326:G326"/>
    <mergeCell ref="H326:K326"/>
    <mergeCell ref="L326:O326"/>
    <mergeCell ref="A324:D324"/>
    <mergeCell ref="E324:I324"/>
    <mergeCell ref="L324:M324"/>
    <mergeCell ref="N322:O322"/>
    <mergeCell ref="A323:D323"/>
    <mergeCell ref="E323:I323"/>
    <mergeCell ref="J323:K323"/>
    <mergeCell ref="L323:M323"/>
    <mergeCell ref="N323:O323"/>
    <mergeCell ref="A322:D322"/>
    <mergeCell ref="E322:I322"/>
    <mergeCell ref="J322:K322"/>
    <mergeCell ref="L322:M322"/>
    <mergeCell ref="N320:O320"/>
    <mergeCell ref="A321:D321"/>
    <mergeCell ref="E321:I321"/>
    <mergeCell ref="J321:K321"/>
    <mergeCell ref="L321:M321"/>
    <mergeCell ref="N321:O321"/>
    <mergeCell ref="A320:D320"/>
    <mergeCell ref="E320:I320"/>
    <mergeCell ref="J320:K320"/>
    <mergeCell ref="L320:M320"/>
    <mergeCell ref="A318:O318"/>
    <mergeCell ref="A319:D319"/>
    <mergeCell ref="E319:I319"/>
    <mergeCell ref="J319:K319"/>
    <mergeCell ref="L319:M319"/>
    <mergeCell ref="N319:O319"/>
    <mergeCell ref="L316:M316"/>
    <mergeCell ref="N316:O316"/>
    <mergeCell ref="A317:M317"/>
    <mergeCell ref="N317:O317"/>
    <mergeCell ref="A316:E316"/>
    <mergeCell ref="F316:G316"/>
    <mergeCell ref="H316:I316"/>
    <mergeCell ref="J316:K316"/>
    <mergeCell ref="L315:M315"/>
    <mergeCell ref="N315:O315"/>
    <mergeCell ref="A314:E314"/>
    <mergeCell ref="F314:G314"/>
    <mergeCell ref="A315:E315"/>
    <mergeCell ref="F315:G315"/>
    <mergeCell ref="H315:I315"/>
    <mergeCell ref="J315:K315"/>
    <mergeCell ref="H314:I314"/>
    <mergeCell ref="J314:K314"/>
    <mergeCell ref="L314:M314"/>
    <mergeCell ref="N314:O314"/>
    <mergeCell ref="A313:E313"/>
    <mergeCell ref="F313:G313"/>
    <mergeCell ref="H313:I313"/>
    <mergeCell ref="J313:K313"/>
    <mergeCell ref="L313:M313"/>
    <mergeCell ref="N313:O313"/>
    <mergeCell ref="H312:I312"/>
    <mergeCell ref="J312:K312"/>
    <mergeCell ref="L311:M311"/>
    <mergeCell ref="N311:O311"/>
    <mergeCell ref="J311:K311"/>
    <mergeCell ref="L312:M312"/>
    <mergeCell ref="N312:O312"/>
    <mergeCell ref="A310:E310"/>
    <mergeCell ref="F310:G310"/>
    <mergeCell ref="H310:I310"/>
    <mergeCell ref="A311:E311"/>
    <mergeCell ref="F311:G311"/>
    <mergeCell ref="H311:I311"/>
    <mergeCell ref="J310:K310"/>
    <mergeCell ref="A308:O308"/>
    <mergeCell ref="A309:E309"/>
    <mergeCell ref="F309:G309"/>
    <mergeCell ref="H309:I309"/>
    <mergeCell ref="J309:K309"/>
    <mergeCell ref="L309:M309"/>
    <mergeCell ref="N309:O309"/>
    <mergeCell ref="L310:M310"/>
    <mergeCell ref="N310:O310"/>
    <mergeCell ref="J306:K306"/>
    <mergeCell ref="L306:M306"/>
    <mergeCell ref="A307:M307"/>
    <mergeCell ref="N307:O307"/>
    <mergeCell ref="A306:C306"/>
    <mergeCell ref="D306:E306"/>
    <mergeCell ref="F306:G306"/>
    <mergeCell ref="H306:I306"/>
    <mergeCell ref="J305:K305"/>
    <mergeCell ref="L305:M305"/>
    <mergeCell ref="A304:C304"/>
    <mergeCell ref="D304:E304"/>
    <mergeCell ref="A305:C305"/>
    <mergeCell ref="D305:E305"/>
    <mergeCell ref="F305:G305"/>
    <mergeCell ref="H305:I305"/>
    <mergeCell ref="F304:G304"/>
    <mergeCell ref="H304:I304"/>
    <mergeCell ref="J302:K302"/>
    <mergeCell ref="L302:M302"/>
    <mergeCell ref="J303:K303"/>
    <mergeCell ref="L303:M303"/>
    <mergeCell ref="J304:K304"/>
    <mergeCell ref="L304:M304"/>
    <mergeCell ref="A303:C303"/>
    <mergeCell ref="D303:E303"/>
    <mergeCell ref="F303:G303"/>
    <mergeCell ref="H303:I303"/>
    <mergeCell ref="A302:C302"/>
    <mergeCell ref="D302:E302"/>
    <mergeCell ref="F302:G302"/>
    <mergeCell ref="H302:I302"/>
    <mergeCell ref="J301:K301"/>
    <mergeCell ref="L301:M301"/>
    <mergeCell ref="A300:C300"/>
    <mergeCell ref="D300:E300"/>
    <mergeCell ref="A301:C301"/>
    <mergeCell ref="D301:E301"/>
    <mergeCell ref="F301:G301"/>
    <mergeCell ref="H301:I301"/>
    <mergeCell ref="F300:G300"/>
    <mergeCell ref="H300:I300"/>
    <mergeCell ref="J297:K297"/>
    <mergeCell ref="L297:M297"/>
    <mergeCell ref="J299:K299"/>
    <mergeCell ref="L299:M299"/>
    <mergeCell ref="J298:K298"/>
    <mergeCell ref="L298:M298"/>
    <mergeCell ref="J300:K300"/>
    <mergeCell ref="L300:M300"/>
    <mergeCell ref="A299:C299"/>
    <mergeCell ref="D299:E299"/>
    <mergeCell ref="F299:G299"/>
    <mergeCell ref="H299:I299"/>
    <mergeCell ref="A297:C297"/>
    <mergeCell ref="D297:E297"/>
    <mergeCell ref="F297:G297"/>
    <mergeCell ref="H297:I297"/>
    <mergeCell ref="A293:O293"/>
    <mergeCell ref="A295:O295"/>
    <mergeCell ref="A296:C296"/>
    <mergeCell ref="D296:E296"/>
    <mergeCell ref="F296:G296"/>
    <mergeCell ref="H296:I296"/>
    <mergeCell ref="J296:K296"/>
    <mergeCell ref="L296:M296"/>
    <mergeCell ref="N296:O296"/>
    <mergeCell ref="A288:O288"/>
    <mergeCell ref="A289:O289"/>
    <mergeCell ref="A290:O290"/>
    <mergeCell ref="A291:O291"/>
    <mergeCell ref="A280:F280"/>
    <mergeCell ref="G280:I280"/>
    <mergeCell ref="L280:M280"/>
    <mergeCell ref="A287:O287"/>
    <mergeCell ref="A272:M272"/>
    <mergeCell ref="N272:O272"/>
    <mergeCell ref="A279:F279"/>
    <mergeCell ref="G279:I279"/>
    <mergeCell ref="L279:M279"/>
    <mergeCell ref="A271:D271"/>
    <mergeCell ref="E271:G271"/>
    <mergeCell ref="H271:K271"/>
    <mergeCell ref="L271:O271"/>
    <mergeCell ref="N268:O268"/>
    <mergeCell ref="A269:M269"/>
    <mergeCell ref="N269:O269"/>
    <mergeCell ref="A270:D270"/>
    <mergeCell ref="E270:G270"/>
    <mergeCell ref="H270:K270"/>
    <mergeCell ref="L270:O270"/>
    <mergeCell ref="A268:D268"/>
    <mergeCell ref="E268:I268"/>
    <mergeCell ref="J268:K268"/>
    <mergeCell ref="L268:M268"/>
    <mergeCell ref="N266:O266"/>
    <mergeCell ref="A267:D267"/>
    <mergeCell ref="E267:I267"/>
    <mergeCell ref="J267:K267"/>
    <mergeCell ref="L267:M267"/>
    <mergeCell ref="N267:O267"/>
    <mergeCell ref="A266:D266"/>
    <mergeCell ref="E266:I266"/>
    <mergeCell ref="J266:K266"/>
    <mergeCell ref="L266:M266"/>
    <mergeCell ref="N264:O264"/>
    <mergeCell ref="A265:D265"/>
    <mergeCell ref="E265:I265"/>
    <mergeCell ref="J265:K265"/>
    <mergeCell ref="L265:M265"/>
    <mergeCell ref="N265:O265"/>
    <mergeCell ref="A264:D264"/>
    <mergeCell ref="E264:I264"/>
    <mergeCell ref="J264:K264"/>
    <mergeCell ref="L264:M264"/>
    <mergeCell ref="A262:O262"/>
    <mergeCell ref="A263:D263"/>
    <mergeCell ref="E263:I263"/>
    <mergeCell ref="J263:K263"/>
    <mergeCell ref="L263:M263"/>
    <mergeCell ref="N263:O263"/>
    <mergeCell ref="L260:M260"/>
    <mergeCell ref="N260:O260"/>
    <mergeCell ref="A261:M261"/>
    <mergeCell ref="N261:O261"/>
    <mergeCell ref="A260:E260"/>
    <mergeCell ref="F260:G260"/>
    <mergeCell ref="H260:I260"/>
    <mergeCell ref="J260:K260"/>
    <mergeCell ref="L259:M259"/>
    <mergeCell ref="N259:O259"/>
    <mergeCell ref="A258:E258"/>
    <mergeCell ref="F258:G258"/>
    <mergeCell ref="A259:E259"/>
    <mergeCell ref="F259:G259"/>
    <mergeCell ref="H259:I259"/>
    <mergeCell ref="J259:K259"/>
    <mergeCell ref="H258:I258"/>
    <mergeCell ref="J258:K258"/>
    <mergeCell ref="L256:M256"/>
    <mergeCell ref="N256:O256"/>
    <mergeCell ref="L257:M257"/>
    <mergeCell ref="N257:O257"/>
    <mergeCell ref="L258:M258"/>
    <mergeCell ref="N258:O258"/>
    <mergeCell ref="A257:E257"/>
    <mergeCell ref="F257:G257"/>
    <mergeCell ref="H257:I257"/>
    <mergeCell ref="J257:K257"/>
    <mergeCell ref="A256:E256"/>
    <mergeCell ref="F256:G256"/>
    <mergeCell ref="H256:I256"/>
    <mergeCell ref="J256:K256"/>
    <mergeCell ref="L255:M255"/>
    <mergeCell ref="N255:O255"/>
    <mergeCell ref="A254:E254"/>
    <mergeCell ref="F254:G254"/>
    <mergeCell ref="H254:I254"/>
    <mergeCell ref="A255:E255"/>
    <mergeCell ref="F255:G255"/>
    <mergeCell ref="H255:I255"/>
    <mergeCell ref="J255:K255"/>
    <mergeCell ref="J254:K254"/>
    <mergeCell ref="A252:O252"/>
    <mergeCell ref="A253:E253"/>
    <mergeCell ref="F253:G253"/>
    <mergeCell ref="H253:I253"/>
    <mergeCell ref="J253:K253"/>
    <mergeCell ref="L253:M253"/>
    <mergeCell ref="N253:O253"/>
    <mergeCell ref="L254:M254"/>
    <mergeCell ref="N254:O254"/>
    <mergeCell ref="J250:K250"/>
    <mergeCell ref="L250:M250"/>
    <mergeCell ref="A251:M251"/>
    <mergeCell ref="N251:O251"/>
    <mergeCell ref="A250:C250"/>
    <mergeCell ref="D250:E250"/>
    <mergeCell ref="F250:G250"/>
    <mergeCell ref="H250:I250"/>
    <mergeCell ref="J249:K249"/>
    <mergeCell ref="L249:M249"/>
    <mergeCell ref="A248:C248"/>
    <mergeCell ref="D248:E248"/>
    <mergeCell ref="A249:C249"/>
    <mergeCell ref="D249:E249"/>
    <mergeCell ref="F249:G249"/>
    <mergeCell ref="H249:I249"/>
    <mergeCell ref="F248:G248"/>
    <mergeCell ref="H248:I248"/>
    <mergeCell ref="J246:K246"/>
    <mergeCell ref="L246:M246"/>
    <mergeCell ref="J247:K247"/>
    <mergeCell ref="L247:M247"/>
    <mergeCell ref="J248:K248"/>
    <mergeCell ref="L248:M248"/>
    <mergeCell ref="A247:C247"/>
    <mergeCell ref="D247:E247"/>
    <mergeCell ref="F247:G247"/>
    <mergeCell ref="H247:I247"/>
    <mergeCell ref="A246:C246"/>
    <mergeCell ref="D246:E246"/>
    <mergeCell ref="F246:G246"/>
    <mergeCell ref="H246:I246"/>
    <mergeCell ref="J245:K245"/>
    <mergeCell ref="L245:M245"/>
    <mergeCell ref="A244:C244"/>
    <mergeCell ref="D244:E244"/>
    <mergeCell ref="A245:C245"/>
    <mergeCell ref="D245:E245"/>
    <mergeCell ref="F245:G245"/>
    <mergeCell ref="H245:I245"/>
    <mergeCell ref="F244:G244"/>
    <mergeCell ref="H244:I244"/>
    <mergeCell ref="J241:K241"/>
    <mergeCell ref="L241:M241"/>
    <mergeCell ref="J243:K243"/>
    <mergeCell ref="L243:M243"/>
    <mergeCell ref="J242:K242"/>
    <mergeCell ref="L242:M242"/>
    <mergeCell ref="J244:K244"/>
    <mergeCell ref="L244:M244"/>
    <mergeCell ref="A243:C243"/>
    <mergeCell ref="D243:E243"/>
    <mergeCell ref="F243:G243"/>
    <mergeCell ref="H243:I243"/>
    <mergeCell ref="A241:C241"/>
    <mergeCell ref="D241:E241"/>
    <mergeCell ref="F241:G241"/>
    <mergeCell ref="H241:I241"/>
    <mergeCell ref="A237:O237"/>
    <mergeCell ref="A239:O239"/>
    <mergeCell ref="A240:C240"/>
    <mergeCell ref="D240:E240"/>
    <mergeCell ref="F240:G240"/>
    <mergeCell ref="H240:I240"/>
    <mergeCell ref="J240:K240"/>
    <mergeCell ref="L240:M240"/>
    <mergeCell ref="N240:O240"/>
    <mergeCell ref="A232:O232"/>
    <mergeCell ref="A233:O233"/>
    <mergeCell ref="A234:O234"/>
    <mergeCell ref="A235:O235"/>
    <mergeCell ref="A227:F227"/>
    <mergeCell ref="G227:I227"/>
    <mergeCell ref="L227:M227"/>
    <mergeCell ref="A231:O231"/>
    <mergeCell ref="A216:M216"/>
    <mergeCell ref="N216:O216"/>
    <mergeCell ref="A226:F226"/>
    <mergeCell ref="G226:I226"/>
    <mergeCell ref="L226:M226"/>
    <mergeCell ref="A215:D215"/>
    <mergeCell ref="E215:G215"/>
    <mergeCell ref="H215:K215"/>
    <mergeCell ref="L215:O215"/>
    <mergeCell ref="N212:O212"/>
    <mergeCell ref="A213:M213"/>
    <mergeCell ref="N213:O213"/>
    <mergeCell ref="A214:D214"/>
    <mergeCell ref="E214:G214"/>
    <mergeCell ref="H214:K214"/>
    <mergeCell ref="L214:O214"/>
    <mergeCell ref="A212:D212"/>
    <mergeCell ref="E212:I212"/>
    <mergeCell ref="J212:K212"/>
    <mergeCell ref="L212:M212"/>
    <mergeCell ref="N210:O210"/>
    <mergeCell ref="A211:D211"/>
    <mergeCell ref="E211:I211"/>
    <mergeCell ref="J211:K211"/>
    <mergeCell ref="L211:M211"/>
    <mergeCell ref="N211:O211"/>
    <mergeCell ref="A210:D210"/>
    <mergeCell ref="E210:I210"/>
    <mergeCell ref="J210:K210"/>
    <mergeCell ref="L210:M210"/>
    <mergeCell ref="N208:O208"/>
    <mergeCell ref="A209:D209"/>
    <mergeCell ref="E209:I209"/>
    <mergeCell ref="J209:K209"/>
    <mergeCell ref="L209:M209"/>
    <mergeCell ref="N209:O209"/>
    <mergeCell ref="A208:D208"/>
    <mergeCell ref="E208:I208"/>
    <mergeCell ref="J208:K208"/>
    <mergeCell ref="L208:M208"/>
    <mergeCell ref="A206:O206"/>
    <mergeCell ref="A207:D207"/>
    <mergeCell ref="E207:I207"/>
    <mergeCell ref="J207:K207"/>
    <mergeCell ref="L207:M207"/>
    <mergeCell ref="N207:O207"/>
    <mergeCell ref="L204:M204"/>
    <mergeCell ref="N204:O204"/>
    <mergeCell ref="A205:M205"/>
    <mergeCell ref="N205:O205"/>
    <mergeCell ref="A204:E204"/>
    <mergeCell ref="F204:G204"/>
    <mergeCell ref="H204:I204"/>
    <mergeCell ref="J204:K204"/>
    <mergeCell ref="L203:M203"/>
    <mergeCell ref="N203:O203"/>
    <mergeCell ref="A202:E202"/>
    <mergeCell ref="F202:G202"/>
    <mergeCell ref="A203:E203"/>
    <mergeCell ref="F203:G203"/>
    <mergeCell ref="H203:I203"/>
    <mergeCell ref="J203:K203"/>
    <mergeCell ref="H202:I202"/>
    <mergeCell ref="J202:K202"/>
    <mergeCell ref="L200:M200"/>
    <mergeCell ref="N200:O200"/>
    <mergeCell ref="L201:M201"/>
    <mergeCell ref="N201:O201"/>
    <mergeCell ref="L202:M202"/>
    <mergeCell ref="N202:O202"/>
    <mergeCell ref="A201:E201"/>
    <mergeCell ref="F201:G201"/>
    <mergeCell ref="H201:I201"/>
    <mergeCell ref="J201:K201"/>
    <mergeCell ref="A200:E200"/>
    <mergeCell ref="F200:G200"/>
    <mergeCell ref="H200:I200"/>
    <mergeCell ref="J200:K200"/>
    <mergeCell ref="L199:M199"/>
    <mergeCell ref="N199:O199"/>
    <mergeCell ref="A198:E198"/>
    <mergeCell ref="F198:G198"/>
    <mergeCell ref="H198:I198"/>
    <mergeCell ref="A199:E199"/>
    <mergeCell ref="F199:G199"/>
    <mergeCell ref="H199:I199"/>
    <mergeCell ref="J199:K199"/>
    <mergeCell ref="J198:K198"/>
    <mergeCell ref="A196:O196"/>
    <mergeCell ref="A197:E197"/>
    <mergeCell ref="F197:G197"/>
    <mergeCell ref="H197:I197"/>
    <mergeCell ref="J197:K197"/>
    <mergeCell ref="L197:M197"/>
    <mergeCell ref="N197:O197"/>
    <mergeCell ref="L198:M198"/>
    <mergeCell ref="N198:O198"/>
    <mergeCell ref="J194:K194"/>
    <mergeCell ref="L194:M194"/>
    <mergeCell ref="A195:M195"/>
    <mergeCell ref="N195:O195"/>
    <mergeCell ref="A194:C194"/>
    <mergeCell ref="D194:E194"/>
    <mergeCell ref="F194:G194"/>
    <mergeCell ref="H194:I194"/>
    <mergeCell ref="J193:K193"/>
    <mergeCell ref="L193:M193"/>
    <mergeCell ref="A192:C192"/>
    <mergeCell ref="D192:E192"/>
    <mergeCell ref="A193:C193"/>
    <mergeCell ref="D193:E193"/>
    <mergeCell ref="F193:G193"/>
    <mergeCell ref="H193:I193"/>
    <mergeCell ref="F192:G192"/>
    <mergeCell ref="H192:I192"/>
    <mergeCell ref="J190:K190"/>
    <mergeCell ref="L190:M190"/>
    <mergeCell ref="J191:K191"/>
    <mergeCell ref="L191:M191"/>
    <mergeCell ref="J192:K192"/>
    <mergeCell ref="L192:M192"/>
    <mergeCell ref="A191:C191"/>
    <mergeCell ref="D191:E191"/>
    <mergeCell ref="F191:G191"/>
    <mergeCell ref="H191:I191"/>
    <mergeCell ref="A190:C190"/>
    <mergeCell ref="D190:E190"/>
    <mergeCell ref="F190:G190"/>
    <mergeCell ref="H190:I190"/>
    <mergeCell ref="J189:K189"/>
    <mergeCell ref="L189:M189"/>
    <mergeCell ref="A188:C188"/>
    <mergeCell ref="D188:E188"/>
    <mergeCell ref="A189:C189"/>
    <mergeCell ref="D189:E189"/>
    <mergeCell ref="F189:G189"/>
    <mergeCell ref="H189:I189"/>
    <mergeCell ref="F188:G188"/>
    <mergeCell ref="H188:I188"/>
    <mergeCell ref="J185:K185"/>
    <mergeCell ref="L185:M185"/>
    <mergeCell ref="J187:K187"/>
    <mergeCell ref="L187:M187"/>
    <mergeCell ref="J186:K186"/>
    <mergeCell ref="L186:M186"/>
    <mergeCell ref="J188:K188"/>
    <mergeCell ref="L188:M188"/>
    <mergeCell ref="A187:C187"/>
    <mergeCell ref="D187:E187"/>
    <mergeCell ref="F187:G187"/>
    <mergeCell ref="H187:I187"/>
    <mergeCell ref="A185:C185"/>
    <mergeCell ref="D185:E185"/>
    <mergeCell ref="F185:G185"/>
    <mergeCell ref="H185:I185"/>
    <mergeCell ref="A181:O181"/>
    <mergeCell ref="A183:O183"/>
    <mergeCell ref="A184:C184"/>
    <mergeCell ref="D184:E184"/>
    <mergeCell ref="F184:G184"/>
    <mergeCell ref="H184:I184"/>
    <mergeCell ref="J184:K184"/>
    <mergeCell ref="L184:M184"/>
    <mergeCell ref="N184:O184"/>
    <mergeCell ref="A176:O176"/>
    <mergeCell ref="A177:O177"/>
    <mergeCell ref="A178:O178"/>
    <mergeCell ref="A179:O179"/>
    <mergeCell ref="A168:F168"/>
    <mergeCell ref="G168:I168"/>
    <mergeCell ref="L168:M168"/>
    <mergeCell ref="A175:O175"/>
    <mergeCell ref="A160:M160"/>
    <mergeCell ref="N160:O160"/>
    <mergeCell ref="A167:F167"/>
    <mergeCell ref="G167:I167"/>
    <mergeCell ref="L167:M167"/>
    <mergeCell ref="A159:D159"/>
    <mergeCell ref="E159:G159"/>
    <mergeCell ref="H159:K159"/>
    <mergeCell ref="L159:O159"/>
    <mergeCell ref="N156:O156"/>
    <mergeCell ref="A157:M157"/>
    <mergeCell ref="N157:O157"/>
    <mergeCell ref="A158:D158"/>
    <mergeCell ref="E158:G158"/>
    <mergeCell ref="H158:K158"/>
    <mergeCell ref="L158:O158"/>
    <mergeCell ref="A156:D156"/>
    <mergeCell ref="E156:I156"/>
    <mergeCell ref="J156:K156"/>
    <mergeCell ref="L156:M156"/>
    <mergeCell ref="N154:O154"/>
    <mergeCell ref="A155:D155"/>
    <mergeCell ref="E155:I155"/>
    <mergeCell ref="J155:K155"/>
    <mergeCell ref="L155:M155"/>
    <mergeCell ref="N155:O155"/>
    <mergeCell ref="A154:D154"/>
    <mergeCell ref="E154:I154"/>
    <mergeCell ref="J154:K154"/>
    <mergeCell ref="L154:M154"/>
    <mergeCell ref="N152:O152"/>
    <mergeCell ref="A153:D153"/>
    <mergeCell ref="E153:I153"/>
    <mergeCell ref="J153:K153"/>
    <mergeCell ref="L153:M153"/>
    <mergeCell ref="N153:O153"/>
    <mergeCell ref="A152:D152"/>
    <mergeCell ref="E152:I152"/>
    <mergeCell ref="J152:K152"/>
    <mergeCell ref="L152:M152"/>
    <mergeCell ref="A150:O150"/>
    <mergeCell ref="A151:D151"/>
    <mergeCell ref="E151:I151"/>
    <mergeCell ref="J151:K151"/>
    <mergeCell ref="L151:M151"/>
    <mergeCell ref="N151:O151"/>
    <mergeCell ref="L148:M148"/>
    <mergeCell ref="N148:O148"/>
    <mergeCell ref="A149:M149"/>
    <mergeCell ref="N149:O149"/>
    <mergeCell ref="A148:E148"/>
    <mergeCell ref="F148:G148"/>
    <mergeCell ref="H148:I148"/>
    <mergeCell ref="J148:K148"/>
    <mergeCell ref="L147:M147"/>
    <mergeCell ref="N147:O147"/>
    <mergeCell ref="A146:E146"/>
    <mergeCell ref="F146:G146"/>
    <mergeCell ref="A147:E147"/>
    <mergeCell ref="F147:G147"/>
    <mergeCell ref="H147:I147"/>
    <mergeCell ref="J147:K147"/>
    <mergeCell ref="H146:I146"/>
    <mergeCell ref="J146:K146"/>
    <mergeCell ref="L144:M144"/>
    <mergeCell ref="N144:O144"/>
    <mergeCell ref="L145:M145"/>
    <mergeCell ref="N145:O145"/>
    <mergeCell ref="L146:M146"/>
    <mergeCell ref="N146:O146"/>
    <mergeCell ref="A145:E145"/>
    <mergeCell ref="F145:G145"/>
    <mergeCell ref="H145:I145"/>
    <mergeCell ref="J145:K145"/>
    <mergeCell ref="A144:E144"/>
    <mergeCell ref="F144:G144"/>
    <mergeCell ref="H144:I144"/>
    <mergeCell ref="J144:K144"/>
    <mergeCell ref="L143:M143"/>
    <mergeCell ref="N143:O143"/>
    <mergeCell ref="A142:E142"/>
    <mergeCell ref="F142:G142"/>
    <mergeCell ref="H142:I142"/>
    <mergeCell ref="A143:E143"/>
    <mergeCell ref="F143:G143"/>
    <mergeCell ref="H143:I143"/>
    <mergeCell ref="J143:K143"/>
    <mergeCell ref="J142:K142"/>
    <mergeCell ref="A140:O140"/>
    <mergeCell ref="A141:E141"/>
    <mergeCell ref="F141:G141"/>
    <mergeCell ref="H141:I141"/>
    <mergeCell ref="J141:K141"/>
    <mergeCell ref="L141:M141"/>
    <mergeCell ref="N141:O141"/>
    <mergeCell ref="L142:M142"/>
    <mergeCell ref="N142:O142"/>
    <mergeCell ref="J138:K138"/>
    <mergeCell ref="L138:M138"/>
    <mergeCell ref="A139:M139"/>
    <mergeCell ref="N139:O139"/>
    <mergeCell ref="A138:C138"/>
    <mergeCell ref="D138:E138"/>
    <mergeCell ref="F138:G138"/>
    <mergeCell ref="H138:I138"/>
    <mergeCell ref="J137:K137"/>
    <mergeCell ref="L137:M137"/>
    <mergeCell ref="A136:C136"/>
    <mergeCell ref="D136:E136"/>
    <mergeCell ref="A137:C137"/>
    <mergeCell ref="D137:E137"/>
    <mergeCell ref="F137:G137"/>
    <mergeCell ref="H137:I137"/>
    <mergeCell ref="F136:G136"/>
    <mergeCell ref="H136:I136"/>
    <mergeCell ref="J134:K134"/>
    <mergeCell ref="L134:M134"/>
    <mergeCell ref="J135:K135"/>
    <mergeCell ref="L135:M135"/>
    <mergeCell ref="J136:K136"/>
    <mergeCell ref="L136:M136"/>
    <mergeCell ref="A135:C135"/>
    <mergeCell ref="D135:E135"/>
    <mergeCell ref="F135:G135"/>
    <mergeCell ref="H135:I135"/>
    <mergeCell ref="A134:C134"/>
    <mergeCell ref="D134:E134"/>
    <mergeCell ref="F134:G134"/>
    <mergeCell ref="H134:I134"/>
    <mergeCell ref="J133:K133"/>
    <mergeCell ref="L133:M133"/>
    <mergeCell ref="A132:C132"/>
    <mergeCell ref="D132:E132"/>
    <mergeCell ref="A133:C133"/>
    <mergeCell ref="D133:E133"/>
    <mergeCell ref="F133:G133"/>
    <mergeCell ref="H133:I133"/>
    <mergeCell ref="F132:G132"/>
    <mergeCell ref="H132:I132"/>
    <mergeCell ref="J129:K129"/>
    <mergeCell ref="L129:M129"/>
    <mergeCell ref="J131:K131"/>
    <mergeCell ref="L131:M131"/>
    <mergeCell ref="J130:K130"/>
    <mergeCell ref="L130:M130"/>
    <mergeCell ref="J132:K132"/>
    <mergeCell ref="L132:M132"/>
    <mergeCell ref="A131:C131"/>
    <mergeCell ref="D131:E131"/>
    <mergeCell ref="F131:G131"/>
    <mergeCell ref="H131:I131"/>
    <mergeCell ref="A129:C129"/>
    <mergeCell ref="D129:E129"/>
    <mergeCell ref="F129:G129"/>
    <mergeCell ref="H129:I129"/>
    <mergeCell ref="A123:O123"/>
    <mergeCell ref="A125:O125"/>
    <mergeCell ref="A127:O127"/>
    <mergeCell ref="A128:C128"/>
    <mergeCell ref="D128:E128"/>
    <mergeCell ref="F128:G128"/>
    <mergeCell ref="H128:I128"/>
    <mergeCell ref="J128:K128"/>
    <mergeCell ref="L128:M128"/>
    <mergeCell ref="N128:O128"/>
    <mergeCell ref="A119:O119"/>
    <mergeCell ref="A120:O120"/>
    <mergeCell ref="A121:O121"/>
    <mergeCell ref="A122:O122"/>
    <mergeCell ref="A112:F112"/>
    <mergeCell ref="G112:I112"/>
    <mergeCell ref="L112:M112"/>
    <mergeCell ref="A104:M104"/>
    <mergeCell ref="N104:O104"/>
    <mergeCell ref="A111:F111"/>
    <mergeCell ref="G111:I111"/>
    <mergeCell ref="L111:M111"/>
    <mergeCell ref="A103:D103"/>
    <mergeCell ref="E103:G103"/>
    <mergeCell ref="H103:K103"/>
    <mergeCell ref="L103:O103"/>
    <mergeCell ref="N100:O100"/>
    <mergeCell ref="A101:M101"/>
    <mergeCell ref="N101:O101"/>
    <mergeCell ref="A102:D102"/>
    <mergeCell ref="E102:G102"/>
    <mergeCell ref="H102:K102"/>
    <mergeCell ref="L102:O102"/>
    <mergeCell ref="A100:D100"/>
    <mergeCell ref="E100:I100"/>
    <mergeCell ref="J100:K100"/>
    <mergeCell ref="L100:M100"/>
    <mergeCell ref="N98:O98"/>
    <mergeCell ref="A99:D99"/>
    <mergeCell ref="E99:I99"/>
    <mergeCell ref="J99:K99"/>
    <mergeCell ref="L99:M99"/>
    <mergeCell ref="N99:O99"/>
    <mergeCell ref="A98:D98"/>
    <mergeCell ref="E98:I98"/>
    <mergeCell ref="J98:K98"/>
    <mergeCell ref="L98:M98"/>
    <mergeCell ref="N96:O96"/>
    <mergeCell ref="A97:D97"/>
    <mergeCell ref="E97:I97"/>
    <mergeCell ref="J97:K97"/>
    <mergeCell ref="L97:M97"/>
    <mergeCell ref="N97:O97"/>
    <mergeCell ref="A96:D96"/>
    <mergeCell ref="E96:I96"/>
    <mergeCell ref="J96:K96"/>
    <mergeCell ref="L96:M96"/>
    <mergeCell ref="A94:O94"/>
    <mergeCell ref="A95:D95"/>
    <mergeCell ref="E95:I95"/>
    <mergeCell ref="J95:K95"/>
    <mergeCell ref="L95:M95"/>
    <mergeCell ref="N95:O95"/>
    <mergeCell ref="L92:M92"/>
    <mergeCell ref="N92:O92"/>
    <mergeCell ref="A93:M93"/>
    <mergeCell ref="N93:O93"/>
    <mergeCell ref="A92:E92"/>
    <mergeCell ref="F92:G92"/>
    <mergeCell ref="H92:I92"/>
    <mergeCell ref="J92:K92"/>
    <mergeCell ref="L91:M91"/>
    <mergeCell ref="N91:O91"/>
    <mergeCell ref="A90:E90"/>
    <mergeCell ref="F90:G90"/>
    <mergeCell ref="A91:E91"/>
    <mergeCell ref="F91:G91"/>
    <mergeCell ref="H91:I91"/>
    <mergeCell ref="J91:K91"/>
    <mergeCell ref="H90:I90"/>
    <mergeCell ref="J90:K90"/>
    <mergeCell ref="L88:M88"/>
    <mergeCell ref="N88:O88"/>
    <mergeCell ref="L89:M89"/>
    <mergeCell ref="N89:O89"/>
    <mergeCell ref="L90:M90"/>
    <mergeCell ref="N90:O90"/>
    <mergeCell ref="A89:E89"/>
    <mergeCell ref="F89:G89"/>
    <mergeCell ref="H89:I89"/>
    <mergeCell ref="J89:K89"/>
    <mergeCell ref="A88:E88"/>
    <mergeCell ref="F88:G88"/>
    <mergeCell ref="H88:I88"/>
    <mergeCell ref="J88:K88"/>
    <mergeCell ref="L87:M87"/>
    <mergeCell ref="N87:O87"/>
    <mergeCell ref="A86:E86"/>
    <mergeCell ref="F86:G86"/>
    <mergeCell ref="H86:I86"/>
    <mergeCell ref="A87:E87"/>
    <mergeCell ref="F87:G87"/>
    <mergeCell ref="H87:I87"/>
    <mergeCell ref="J87:K87"/>
    <mergeCell ref="J86:K86"/>
    <mergeCell ref="A84:O84"/>
    <mergeCell ref="A85:E85"/>
    <mergeCell ref="F85:G85"/>
    <mergeCell ref="H85:I85"/>
    <mergeCell ref="J85:K85"/>
    <mergeCell ref="L85:M85"/>
    <mergeCell ref="N85:O85"/>
    <mergeCell ref="L86:M86"/>
    <mergeCell ref="N86:O86"/>
    <mergeCell ref="J82:K82"/>
    <mergeCell ref="L82:M82"/>
    <mergeCell ref="A83:M83"/>
    <mergeCell ref="N83:O83"/>
    <mergeCell ref="A82:C82"/>
    <mergeCell ref="D82:E82"/>
    <mergeCell ref="F82:G82"/>
    <mergeCell ref="H82:I82"/>
    <mergeCell ref="J81:K81"/>
    <mergeCell ref="L81:M81"/>
    <mergeCell ref="A80:C80"/>
    <mergeCell ref="D80:E80"/>
    <mergeCell ref="A81:C81"/>
    <mergeCell ref="D81:E81"/>
    <mergeCell ref="F81:G81"/>
    <mergeCell ref="H81:I81"/>
    <mergeCell ref="F80:G80"/>
    <mergeCell ref="H80:I80"/>
    <mergeCell ref="A79:C79"/>
    <mergeCell ref="D79:E79"/>
    <mergeCell ref="F79:G79"/>
    <mergeCell ref="H79:I79"/>
    <mergeCell ref="A78:C78"/>
    <mergeCell ref="D78:E78"/>
    <mergeCell ref="F78:G78"/>
    <mergeCell ref="H78:I78"/>
    <mergeCell ref="J78:K78"/>
    <mergeCell ref="L78:M78"/>
    <mergeCell ref="J79:K79"/>
    <mergeCell ref="L79:M79"/>
    <mergeCell ref="A75:C75"/>
    <mergeCell ref="D75:E75"/>
    <mergeCell ref="A76:C76"/>
    <mergeCell ref="D76:E76"/>
    <mergeCell ref="A345:O345"/>
    <mergeCell ref="A346:O346"/>
    <mergeCell ref="J76:K76"/>
    <mergeCell ref="L76:M76"/>
    <mergeCell ref="F77:G77"/>
    <mergeCell ref="H77:I77"/>
    <mergeCell ref="J80:K80"/>
    <mergeCell ref="L80:M80"/>
    <mergeCell ref="J77:K77"/>
    <mergeCell ref="L77:M77"/>
    <mergeCell ref="J75:K75"/>
    <mergeCell ref="L75:M75"/>
    <mergeCell ref="A343:O343"/>
    <mergeCell ref="A344:O344"/>
    <mergeCell ref="F76:G76"/>
    <mergeCell ref="H76:I76"/>
    <mergeCell ref="F75:G75"/>
    <mergeCell ref="H75:I75"/>
    <mergeCell ref="A77:C77"/>
    <mergeCell ref="D77:E77"/>
    <mergeCell ref="J72:K72"/>
    <mergeCell ref="L72:M72"/>
    <mergeCell ref="N72:O72"/>
    <mergeCell ref="A73:C73"/>
    <mergeCell ref="D73:E73"/>
    <mergeCell ref="F73:G73"/>
    <mergeCell ref="H73:I73"/>
    <mergeCell ref="J73:K73"/>
    <mergeCell ref="L73:M73"/>
    <mergeCell ref="A72:C72"/>
    <mergeCell ref="D72:E72"/>
    <mergeCell ref="F72:G72"/>
    <mergeCell ref="H72:I72"/>
    <mergeCell ref="N27:O27"/>
    <mergeCell ref="N28:O28"/>
    <mergeCell ref="A28:E28"/>
    <mergeCell ref="F28:G28"/>
    <mergeCell ref="H28:I28"/>
    <mergeCell ref="J28:K28"/>
    <mergeCell ref="L30:M30"/>
    <mergeCell ref="A26:E26"/>
    <mergeCell ref="F26:G26"/>
    <mergeCell ref="A63:O63"/>
    <mergeCell ref="A27:E27"/>
    <mergeCell ref="F27:G27"/>
    <mergeCell ref="H27:I27"/>
    <mergeCell ref="J27:K27"/>
    <mergeCell ref="F29:G29"/>
    <mergeCell ref="H29:I29"/>
    <mergeCell ref="J29:K29"/>
    <mergeCell ref="L26:M26"/>
    <mergeCell ref="L28:M28"/>
    <mergeCell ref="L29:M29"/>
    <mergeCell ref="L27:M27"/>
    <mergeCell ref="J26:K26"/>
    <mergeCell ref="A4:O4"/>
    <mergeCell ref="A5:O5"/>
    <mergeCell ref="J10:K10"/>
    <mergeCell ref="L10:M10"/>
    <mergeCell ref="A9:O9"/>
    <mergeCell ref="N10:O10"/>
    <mergeCell ref="A10:C10"/>
    <mergeCell ref="H10:I10"/>
    <mergeCell ref="D10:E10"/>
    <mergeCell ref="L11:M11"/>
    <mergeCell ref="L13:M13"/>
    <mergeCell ref="A3:O3"/>
    <mergeCell ref="A11:C11"/>
    <mergeCell ref="A13:C13"/>
    <mergeCell ref="D11:E11"/>
    <mergeCell ref="D13:E13"/>
    <mergeCell ref="F11:G11"/>
    <mergeCell ref="F13:G13"/>
    <mergeCell ref="F12:G12"/>
    <mergeCell ref="H13:I13"/>
    <mergeCell ref="F14:G14"/>
    <mergeCell ref="F16:G16"/>
    <mergeCell ref="F10:G10"/>
    <mergeCell ref="H12:I12"/>
    <mergeCell ref="L14:M14"/>
    <mergeCell ref="L15:M15"/>
    <mergeCell ref="L19:M19"/>
    <mergeCell ref="A7:O7"/>
    <mergeCell ref="A14:C14"/>
    <mergeCell ref="A15:C15"/>
    <mergeCell ref="A19:C19"/>
    <mergeCell ref="J11:K11"/>
    <mergeCell ref="J13:K13"/>
    <mergeCell ref="H11:I11"/>
    <mergeCell ref="L16:M16"/>
    <mergeCell ref="L17:M17"/>
    <mergeCell ref="L18:M18"/>
    <mergeCell ref="H16:I16"/>
    <mergeCell ref="A16:C16"/>
    <mergeCell ref="D16:E16"/>
    <mergeCell ref="A17:C17"/>
    <mergeCell ref="N37:O37"/>
    <mergeCell ref="N21:O21"/>
    <mergeCell ref="A21:M21"/>
    <mergeCell ref="A36:D36"/>
    <mergeCell ref="L36:M36"/>
    <mergeCell ref="N36:O36"/>
    <mergeCell ref="J16:K16"/>
    <mergeCell ref="D14:E14"/>
    <mergeCell ref="D15:E15"/>
    <mergeCell ref="D19:E19"/>
    <mergeCell ref="D20:E20"/>
    <mergeCell ref="D17:E17"/>
    <mergeCell ref="F15:G15"/>
    <mergeCell ref="F19:G19"/>
    <mergeCell ref="F20:G20"/>
    <mergeCell ref="H14:I14"/>
    <mergeCell ref="H15:I15"/>
    <mergeCell ref="H19:I19"/>
    <mergeCell ref="H20:I20"/>
    <mergeCell ref="F17:G17"/>
    <mergeCell ref="H17:I17"/>
    <mergeCell ref="A22:O22"/>
    <mergeCell ref="A20:C20"/>
    <mergeCell ref="J17:K17"/>
    <mergeCell ref="A23:E23"/>
    <mergeCell ref="F23:G23"/>
    <mergeCell ref="J23:K23"/>
    <mergeCell ref="L23:M23"/>
    <mergeCell ref="H18:I18"/>
    <mergeCell ref="J18:K18"/>
    <mergeCell ref="L20:M20"/>
    <mergeCell ref="H26:I26"/>
    <mergeCell ref="N26:O26"/>
    <mergeCell ref="J14:K14"/>
    <mergeCell ref="J15:K15"/>
    <mergeCell ref="J19:K19"/>
    <mergeCell ref="J20:K20"/>
    <mergeCell ref="N23:O23"/>
    <mergeCell ref="L24:M24"/>
    <mergeCell ref="N24:O24"/>
    <mergeCell ref="H23:I23"/>
    <mergeCell ref="L25:M25"/>
    <mergeCell ref="N25:O25"/>
    <mergeCell ref="A24:E24"/>
    <mergeCell ref="F24:G24"/>
    <mergeCell ref="H24:I24"/>
    <mergeCell ref="A25:E25"/>
    <mergeCell ref="F25:G25"/>
    <mergeCell ref="H25:I25"/>
    <mergeCell ref="J25:K25"/>
    <mergeCell ref="J24:K24"/>
    <mergeCell ref="N30:O30"/>
    <mergeCell ref="N31:O31"/>
    <mergeCell ref="A31:M31"/>
    <mergeCell ref="A30:E30"/>
    <mergeCell ref="F30:G30"/>
    <mergeCell ref="H30:I30"/>
    <mergeCell ref="J30:K30"/>
    <mergeCell ref="A40:D40"/>
    <mergeCell ref="A42:M42"/>
    <mergeCell ref="N42:O42"/>
    <mergeCell ref="A35:D35"/>
    <mergeCell ref="E35:I35"/>
    <mergeCell ref="J35:K35"/>
    <mergeCell ref="L35:M35"/>
    <mergeCell ref="N35:O35"/>
    <mergeCell ref="J37:K37"/>
    <mergeCell ref="L37:M37"/>
    <mergeCell ref="A41:D41"/>
    <mergeCell ref="E41:G41"/>
    <mergeCell ref="H41:K41"/>
    <mergeCell ref="L41:O41"/>
    <mergeCell ref="N34:O34"/>
    <mergeCell ref="A37:D37"/>
    <mergeCell ref="E37:I37"/>
    <mergeCell ref="A39:M39"/>
    <mergeCell ref="N39:O39"/>
    <mergeCell ref="A34:D34"/>
    <mergeCell ref="E34:I34"/>
    <mergeCell ref="J36:K36"/>
    <mergeCell ref="J34:K34"/>
    <mergeCell ref="E38:I38"/>
    <mergeCell ref="A32:O32"/>
    <mergeCell ref="J33:K33"/>
    <mergeCell ref="L33:M33"/>
    <mergeCell ref="A33:D33"/>
    <mergeCell ref="N33:O33"/>
    <mergeCell ref="E33:I33"/>
    <mergeCell ref="J38:K38"/>
    <mergeCell ref="L38:M38"/>
    <mergeCell ref="L34:M34"/>
    <mergeCell ref="G50:I50"/>
    <mergeCell ref="G49:I49"/>
    <mergeCell ref="L49:M49"/>
    <mergeCell ref="L40:O40"/>
    <mergeCell ref="H40:K40"/>
    <mergeCell ref="E40:G40"/>
    <mergeCell ref="E36:I36"/>
    <mergeCell ref="A1:O1"/>
    <mergeCell ref="A2:O2"/>
    <mergeCell ref="A49:F49"/>
    <mergeCell ref="N38:O38"/>
    <mergeCell ref="A29:E29"/>
    <mergeCell ref="N29:O29"/>
    <mergeCell ref="A38:D38"/>
    <mergeCell ref="A18:C18"/>
    <mergeCell ref="D18:E18"/>
    <mergeCell ref="F18:G18"/>
    <mergeCell ref="A50:F50"/>
    <mergeCell ref="L50:M50"/>
    <mergeCell ref="A347:O347"/>
    <mergeCell ref="A349:O349"/>
    <mergeCell ref="A64:O64"/>
    <mergeCell ref="A65:O65"/>
    <mergeCell ref="A66:O66"/>
    <mergeCell ref="A67:O67"/>
    <mergeCell ref="A69:O69"/>
    <mergeCell ref="A71:O71"/>
    <mergeCell ref="A351:O351"/>
    <mergeCell ref="A352:C352"/>
    <mergeCell ref="D352:E352"/>
    <mergeCell ref="F352:G352"/>
    <mergeCell ref="H352:I352"/>
    <mergeCell ref="J352:K352"/>
    <mergeCell ref="L352:M352"/>
    <mergeCell ref="N352:O352"/>
    <mergeCell ref="A353:C353"/>
    <mergeCell ref="D353:E353"/>
    <mergeCell ref="F353:G353"/>
    <mergeCell ref="H353:I353"/>
    <mergeCell ref="J355:K355"/>
    <mergeCell ref="L355:M355"/>
    <mergeCell ref="A354:C354"/>
    <mergeCell ref="D354:E354"/>
    <mergeCell ref="F354:G354"/>
    <mergeCell ref="H354:I354"/>
    <mergeCell ref="J353:K353"/>
    <mergeCell ref="L353:M353"/>
    <mergeCell ref="J354:K354"/>
    <mergeCell ref="L354:M354"/>
    <mergeCell ref="J356:K356"/>
    <mergeCell ref="L356:M356"/>
    <mergeCell ref="A355:C355"/>
    <mergeCell ref="D355:E355"/>
    <mergeCell ref="A356:C356"/>
    <mergeCell ref="D356:E356"/>
    <mergeCell ref="F356:G356"/>
    <mergeCell ref="H356:I356"/>
    <mergeCell ref="F355:G355"/>
    <mergeCell ref="H355:I355"/>
    <mergeCell ref="A357:C357"/>
    <mergeCell ref="D357:E357"/>
    <mergeCell ref="F357:G357"/>
    <mergeCell ref="H357:I357"/>
    <mergeCell ref="J359:K359"/>
    <mergeCell ref="L359:M359"/>
    <mergeCell ref="A358:C358"/>
    <mergeCell ref="D358:E358"/>
    <mergeCell ref="F358:G358"/>
    <mergeCell ref="H358:I358"/>
    <mergeCell ref="J357:K357"/>
    <mergeCell ref="L357:M357"/>
    <mergeCell ref="J358:K358"/>
    <mergeCell ref="L358:M358"/>
    <mergeCell ref="J360:K360"/>
    <mergeCell ref="L360:M360"/>
    <mergeCell ref="A359:C359"/>
    <mergeCell ref="D359:E359"/>
    <mergeCell ref="A360:C360"/>
    <mergeCell ref="D360:E360"/>
    <mergeCell ref="F360:G360"/>
    <mergeCell ref="H360:I360"/>
    <mergeCell ref="F359:G359"/>
    <mergeCell ref="H359:I359"/>
    <mergeCell ref="L365:M365"/>
    <mergeCell ref="N365:O365"/>
    <mergeCell ref="J361:K361"/>
    <mergeCell ref="L361:M361"/>
    <mergeCell ref="A362:M362"/>
    <mergeCell ref="N362:O362"/>
    <mergeCell ref="A361:C361"/>
    <mergeCell ref="D361:E361"/>
    <mergeCell ref="F361:G361"/>
    <mergeCell ref="H361:I361"/>
    <mergeCell ref="A363:O363"/>
    <mergeCell ref="A364:E364"/>
    <mergeCell ref="F364:G364"/>
    <mergeCell ref="H364:I364"/>
    <mergeCell ref="J364:K364"/>
    <mergeCell ref="L364:M364"/>
    <mergeCell ref="N364:O364"/>
    <mergeCell ref="L366:M366"/>
    <mergeCell ref="N366:O366"/>
    <mergeCell ref="A365:E365"/>
    <mergeCell ref="F365:G365"/>
    <mergeCell ref="H365:I365"/>
    <mergeCell ref="A366:E366"/>
    <mergeCell ref="F366:G366"/>
    <mergeCell ref="H366:I366"/>
    <mergeCell ref="J366:K366"/>
    <mergeCell ref="J365:K365"/>
    <mergeCell ref="A367:E367"/>
    <mergeCell ref="F367:G367"/>
    <mergeCell ref="H367:I367"/>
    <mergeCell ref="J367:K367"/>
    <mergeCell ref="L369:M369"/>
    <mergeCell ref="N369:O369"/>
    <mergeCell ref="A368:E368"/>
    <mergeCell ref="F368:G368"/>
    <mergeCell ref="H368:I368"/>
    <mergeCell ref="J368:K368"/>
    <mergeCell ref="L367:M367"/>
    <mergeCell ref="N367:O367"/>
    <mergeCell ref="L368:M368"/>
    <mergeCell ref="N368:O368"/>
    <mergeCell ref="L370:M370"/>
    <mergeCell ref="N370:O370"/>
    <mergeCell ref="A369:E369"/>
    <mergeCell ref="F369:G369"/>
    <mergeCell ref="A370:E370"/>
    <mergeCell ref="F370:G370"/>
    <mergeCell ref="H370:I370"/>
    <mergeCell ref="J370:K370"/>
    <mergeCell ref="H369:I369"/>
    <mergeCell ref="J369:K369"/>
    <mergeCell ref="L371:M371"/>
    <mergeCell ref="N371:O371"/>
    <mergeCell ref="A372:M372"/>
    <mergeCell ref="N372:O372"/>
    <mergeCell ref="A371:E371"/>
    <mergeCell ref="F371:G371"/>
    <mergeCell ref="H371:I371"/>
    <mergeCell ref="J371:K371"/>
    <mergeCell ref="L375:M375"/>
    <mergeCell ref="A373:O373"/>
    <mergeCell ref="A374:D374"/>
    <mergeCell ref="E374:I374"/>
    <mergeCell ref="J374:K374"/>
    <mergeCell ref="L374:M374"/>
    <mergeCell ref="N374:O374"/>
    <mergeCell ref="L377:M377"/>
    <mergeCell ref="N375:O375"/>
    <mergeCell ref="A376:D376"/>
    <mergeCell ref="E376:I376"/>
    <mergeCell ref="J376:K376"/>
    <mergeCell ref="L376:M376"/>
    <mergeCell ref="N376:O376"/>
    <mergeCell ref="A375:D375"/>
    <mergeCell ref="E375:I375"/>
    <mergeCell ref="J375:K375"/>
    <mergeCell ref="L379:M379"/>
    <mergeCell ref="N377:O377"/>
    <mergeCell ref="A378:D378"/>
    <mergeCell ref="E378:I378"/>
    <mergeCell ref="J378:K378"/>
    <mergeCell ref="L378:M378"/>
    <mergeCell ref="N378:O378"/>
    <mergeCell ref="A377:D377"/>
    <mergeCell ref="E377:I377"/>
    <mergeCell ref="J377:K377"/>
    <mergeCell ref="N379:O379"/>
    <mergeCell ref="A380:M380"/>
    <mergeCell ref="N380:O380"/>
    <mergeCell ref="A381:D381"/>
    <mergeCell ref="E381:G381"/>
    <mergeCell ref="H381:K381"/>
    <mergeCell ref="L381:O381"/>
    <mergeCell ref="A379:D379"/>
    <mergeCell ref="E379:I379"/>
    <mergeCell ref="J379:K379"/>
    <mergeCell ref="A382:D382"/>
    <mergeCell ref="E382:G382"/>
    <mergeCell ref="H382:K382"/>
    <mergeCell ref="L382:O382"/>
    <mergeCell ref="N383:O383"/>
    <mergeCell ref="A390:F390"/>
    <mergeCell ref="G390:I390"/>
    <mergeCell ref="L390:M390"/>
    <mergeCell ref="A391:F391"/>
    <mergeCell ref="G391:I391"/>
    <mergeCell ref="L391:M391"/>
    <mergeCell ref="A383:M38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 Stock</dc:creator>
  <cp:keywords/>
  <dc:description/>
  <cp:lastModifiedBy>evillarreal</cp:lastModifiedBy>
  <cp:lastPrinted>2009-04-24T14:46:14Z</cp:lastPrinted>
  <dcterms:created xsi:type="dcterms:W3CDTF">2009-02-09T15:08:35Z</dcterms:created>
  <dcterms:modified xsi:type="dcterms:W3CDTF">2009-05-26T23:08:14Z</dcterms:modified>
  <cp:category/>
  <cp:version/>
  <cp:contentType/>
  <cp:contentStatus/>
</cp:coreProperties>
</file>