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87" activeTab="5"/>
  </bookViews>
  <sheets>
    <sheet name="SS Evaluation Form" sheetId="1" r:id="rId1"/>
    <sheet name="SS Samples" sheetId="2" r:id="rId2"/>
    <sheet name="ELEM Textbook Rankings" sheetId="3" r:id="rId3"/>
    <sheet name="MS Textbook Rankings" sheetId="4" r:id="rId4"/>
    <sheet name="HS Textbook Rankings" sheetId="5" r:id="rId5"/>
    <sheet name="Cost per School" sheetId="6" r:id="rId6"/>
  </sheets>
  <definedNames/>
  <calcPr fullCalcOnLoad="1"/>
</workbook>
</file>

<file path=xl/sharedStrings.xml><?xml version="1.0" encoding="utf-8"?>
<sst xmlns="http://schemas.openxmlformats.org/spreadsheetml/2006/main" count="674" uniqueCount="305">
  <si>
    <t>Gadsden Independent School District</t>
  </si>
  <si>
    <t>Instructional Resources</t>
  </si>
  <si>
    <t>Social Studies</t>
  </si>
  <si>
    <t xml:space="preserve">Textbook Adoption </t>
  </si>
  <si>
    <t>Grades K - 12 Instructional Materials Evaluation Rubric</t>
  </si>
  <si>
    <t>Your Name:</t>
  </si>
  <si>
    <t>School</t>
  </si>
  <si>
    <t>Program:</t>
  </si>
  <si>
    <t>Position:  TEACHER</t>
  </si>
  <si>
    <t>Publisher:</t>
  </si>
  <si>
    <t>ISBN:</t>
  </si>
  <si>
    <t>Title of Text:</t>
  </si>
  <si>
    <t>Rubric Scoring Criteria</t>
  </si>
  <si>
    <t>Not Evident</t>
  </si>
  <si>
    <t>Almost none of the lessons/activities meet the criteria as defined by the rubric.  Evidence of the rubric descriptor is difficult to find.</t>
  </si>
  <si>
    <t>Limited Evidence</t>
  </si>
  <si>
    <t>Some lessons/activities meet the criteria as defined by the rubric, but are not used in the majority of the activities; only parts of the descriptor are regularly met</t>
  </si>
  <si>
    <t>Meets Criteria</t>
  </si>
  <si>
    <t>The majority of the lessons clearly meet all of the criteria as stated in the descriptors</t>
  </si>
  <si>
    <t>Exceeds Criteria</t>
  </si>
  <si>
    <t>Above and beyond; unbelievably good; WOW!</t>
  </si>
  <si>
    <t>Rate the book/materials on each criterion by placing an X in the appropriate box.</t>
  </si>
  <si>
    <t>Textbook/or Program's Content Criteria</t>
  </si>
  <si>
    <t>RATING</t>
  </si>
  <si>
    <t>Category I:  Content</t>
  </si>
  <si>
    <t>1.  Makes connections within the Social Studies areas of study and between other academic disciplines, i.e. math, science, Language Arts.</t>
  </si>
  <si>
    <t>2.  Program/Publisher have professional development opportunities for teachers to acquire the knowledge to fully implement the program</t>
  </si>
  <si>
    <t>3.  The textbook/program supports the EPSS goals of improvements in reading and mathematics</t>
  </si>
  <si>
    <t>4.  The Textbook/publisher provides sufficient resources and supplements</t>
  </si>
  <si>
    <t>Category II:  Instructional Design</t>
  </si>
  <si>
    <t>1.  The Textbook/materials state learning goals clearly and explicitly.</t>
  </si>
  <si>
    <t>2.  Students are asked to work on appropriate language skills</t>
  </si>
  <si>
    <t>3.  The textbook/materials are coherent and attend to student's prior knowledge</t>
  </si>
  <si>
    <t>4.  The textbook/materials provides extensive use of open-ended, free response questions.</t>
  </si>
  <si>
    <t>5.  The material incorporates technology into the program as a tool for students to use in their program of study.</t>
  </si>
  <si>
    <r>
      <t xml:space="preserve">6.  The textbook/ materials are appropriate for </t>
    </r>
    <r>
      <rPr>
        <b/>
        <u val="single"/>
        <sz val="10"/>
        <rFont val="Arial"/>
        <family val="2"/>
      </rPr>
      <t>ALL</t>
    </r>
    <r>
      <rPr>
        <sz val="11"/>
        <color theme="1"/>
        <rFont val="Calibri"/>
        <family val="2"/>
      </rPr>
      <t xml:space="preserve"> students (mainstream, ELL, SpEd)</t>
    </r>
  </si>
  <si>
    <t>Category II:  Instructional Design cont.</t>
  </si>
  <si>
    <t>7.  The textbook/materials provide differentiated instructional strategies to address diverse learning needs (i.e., Special Education and English Language Learners)</t>
  </si>
  <si>
    <t>8.  The textbook/program supports learning at home.</t>
  </si>
  <si>
    <t>Category III:  Student Experiences</t>
  </si>
  <si>
    <t>1.  The textbooks/materials are designed so students are active learners</t>
  </si>
  <si>
    <t>3.  The textbook/materials ask the students to engage in Historical discourse</t>
  </si>
  <si>
    <t>5.  The textbook/materials expects students to reflect on, make judgments about, and report on their own thought process, problem solving attempts and performance</t>
  </si>
  <si>
    <t>6.  The program provides user-friendly student and teacher materials</t>
  </si>
  <si>
    <t>Category IV:  Teacher Role:  Instructional Materials</t>
  </si>
  <si>
    <t>1.  The textbook/materials provide suggestions to teachers so that in specific tasks and lessons teachers can help students</t>
  </si>
  <si>
    <t>2.  The textbook/materials provide suggestions for teachers in initiating and orchestrating discussions</t>
  </si>
  <si>
    <t>3.  The textbook/materials provide assistance to teachers to facilitate learning by all students.</t>
  </si>
  <si>
    <t>4.  The textbook/materials provide suggestions to teachers for establishing a student centered classroom learning environment.</t>
  </si>
  <si>
    <t>5.  The textbook/materials provide suggestions to teachers to help them reflect on what happened in the classroom so that they can adjust or adapt their teaching plans.</t>
  </si>
  <si>
    <t>Category V:  Assessment</t>
  </si>
  <si>
    <t>1.  The program integrates content and process standards into the instructional program</t>
  </si>
  <si>
    <t>The Textbook/materials use multiple means of assessment, informal as well as formal</t>
  </si>
  <si>
    <t>3.  The program includes assessment tasks making connections between program ideas.</t>
  </si>
  <si>
    <t>4.  The textbook/materials assesses the conceptual understanding and procedural knowledge frequently through tasks that asks students to apply information about a given concept in novel situations.</t>
  </si>
  <si>
    <t>TOTAL SCORE:  ___________________</t>
  </si>
  <si>
    <t xml:space="preserve">    100 points possible</t>
  </si>
  <si>
    <t>Evaulation forms are due to the Instructional Materials Department by February 1, 2011</t>
  </si>
  <si>
    <t>Social Studies Adoption Samples</t>
  </si>
  <si>
    <t>EMC</t>
  </si>
  <si>
    <t>Houghton Mifflin Harcourt</t>
  </si>
  <si>
    <t>Economics</t>
  </si>
  <si>
    <t>A Child's View NM Grade 1</t>
  </si>
  <si>
    <t>American Government</t>
  </si>
  <si>
    <t>People We Know NM Grade 2</t>
  </si>
  <si>
    <t>Our Communities NM Grade 3</t>
  </si>
  <si>
    <t>Holt McDougal Littell</t>
  </si>
  <si>
    <t>State &amp; Regions NM Grade 4</t>
  </si>
  <si>
    <t>World History</t>
  </si>
  <si>
    <t>U.S. History NW Nation NM Grade 5</t>
  </si>
  <si>
    <t>TA 09 SAMPAK</t>
  </si>
  <si>
    <t>U.S. History Beg. 1877 MS 2012</t>
  </si>
  <si>
    <t>BX HSS: World History</t>
  </si>
  <si>
    <t>TA Recon Pres NM HS 2012</t>
  </si>
  <si>
    <t>U.S. Government</t>
  </si>
  <si>
    <t>World History MOD POI HS 2012</t>
  </si>
  <si>
    <t>Patterns of Interaction</t>
  </si>
  <si>
    <t>Sociology Sample Box 2010</t>
  </si>
  <si>
    <t>The Americans</t>
  </si>
  <si>
    <t>Economics Sample Box</t>
  </si>
  <si>
    <t>SOCIOLOGY</t>
  </si>
  <si>
    <t>Psychology 10 Sample Box</t>
  </si>
  <si>
    <t>ANCIENT CIVILIZATIONS</t>
  </si>
  <si>
    <t xml:space="preserve">Civics Sample Box </t>
  </si>
  <si>
    <t>US HISTORY: RECONSTRUCTION TO THE PRESENT</t>
  </si>
  <si>
    <t>World History NM MS 2012</t>
  </si>
  <si>
    <t>AMERICAN HISTORY A SURVEY</t>
  </si>
  <si>
    <t>Pearson Prentice Hall</t>
  </si>
  <si>
    <t>McGraw-Hill - Glencoe</t>
  </si>
  <si>
    <t>5th Grade of My World History</t>
  </si>
  <si>
    <t xml:space="preserve">Journey Across Time </t>
  </si>
  <si>
    <t>My World History: Early Ages</t>
  </si>
  <si>
    <t>World History - Modern Times</t>
  </si>
  <si>
    <t>Government by The People</t>
  </si>
  <si>
    <t>U.S. Government - Democracy In Action</t>
  </si>
  <si>
    <t>Econmics: Foundations Series</t>
  </si>
  <si>
    <t xml:space="preserve">Sociology &amp; You </t>
  </si>
  <si>
    <t xml:space="preserve"> Estados Unidos: Historia de Nuestra Nacion</t>
  </si>
  <si>
    <t>Understanding Psychology</t>
  </si>
  <si>
    <t>Historia de Nuestro Mundo</t>
  </si>
  <si>
    <t>The American Journey</t>
  </si>
  <si>
    <t>(AGS) World History -</t>
  </si>
  <si>
    <t>Economics - Principles &amp; Practices</t>
  </si>
  <si>
    <t xml:space="preserve">(AGS) American Government </t>
  </si>
  <si>
    <t>Civics Today</t>
  </si>
  <si>
    <t>(AGS) United States Government</t>
  </si>
  <si>
    <t>Economics - Today &amp; Tomorrow</t>
  </si>
  <si>
    <t xml:space="preserve">(AGS) United States History - </t>
  </si>
  <si>
    <t>The American Vision - Modern Times</t>
  </si>
  <si>
    <t xml:space="preserve">History of Our Nation </t>
  </si>
  <si>
    <t xml:space="preserve">Traditions and Encounters </t>
  </si>
  <si>
    <t xml:space="preserve">United States History </t>
  </si>
  <si>
    <t>Exploring Our World</t>
  </si>
  <si>
    <t>NM World History</t>
  </si>
  <si>
    <t>Economics: Today and Tomorrow</t>
  </si>
  <si>
    <t>AMERICA: HISTORY OF OUR NATION</t>
  </si>
  <si>
    <t xml:space="preserve">Civics Today: Citizenship, Economics, and You </t>
  </si>
  <si>
    <r>
      <rPr>
        <b/>
        <i/>
        <u val="single"/>
        <sz val="14"/>
        <color indexed="8"/>
        <rFont val="Calibri"/>
        <family val="2"/>
      </rPr>
      <t>Splash Publications</t>
    </r>
    <r>
      <rPr>
        <sz val="11"/>
        <color theme="1"/>
        <rFont val="Calibri"/>
        <family val="2"/>
      </rPr>
      <t>: after the evaluation process</t>
    </r>
  </si>
  <si>
    <r>
      <rPr>
        <i/>
        <sz val="11"/>
        <color indexed="8"/>
        <rFont val="Calibri"/>
        <family val="2"/>
      </rPr>
      <t>Economics: Principles and Practices</t>
    </r>
    <r>
      <rPr>
        <sz val="11"/>
        <color theme="1"/>
        <rFont val="Calibri"/>
        <family val="2"/>
      </rPr>
      <t xml:space="preserve"> </t>
    </r>
  </si>
  <si>
    <t>4th Grade: Do New Mexico! Teacher Edition</t>
  </si>
  <si>
    <r>
      <t xml:space="preserve"> </t>
    </r>
    <r>
      <rPr>
        <i/>
        <sz val="11"/>
        <color indexed="8"/>
        <rFont val="Calibri"/>
        <family val="2"/>
      </rPr>
      <t>The American Vision: Modern Times</t>
    </r>
    <r>
      <rPr>
        <sz val="11"/>
        <color theme="1"/>
        <rFont val="Calibri"/>
        <family val="2"/>
      </rPr>
      <t xml:space="preserve"> </t>
    </r>
  </si>
  <si>
    <t>4th Grade: Do New Mexico! Student Edition</t>
  </si>
  <si>
    <r>
      <rPr>
        <i/>
        <sz val="11"/>
        <color indexed="8"/>
        <rFont val="Calibri"/>
        <family val="2"/>
      </rPr>
      <t>World History: Modern Times</t>
    </r>
    <r>
      <rPr>
        <sz val="11"/>
        <color theme="1"/>
        <rFont val="Calibri"/>
        <family val="2"/>
      </rPr>
      <t xml:space="preserve"> </t>
    </r>
  </si>
  <si>
    <t>5th Grade: Do American History! Teacher Edition</t>
  </si>
  <si>
    <t>World History: Journey Across Time: The Early Ages</t>
  </si>
  <si>
    <t>5th Grade: Do American History! Student Edition</t>
  </si>
  <si>
    <r>
      <rPr>
        <i/>
        <sz val="11"/>
        <color indexed="8"/>
        <rFont val="Calibri"/>
        <family val="2"/>
      </rPr>
      <t>The American Journey: Early Years</t>
    </r>
    <r>
      <rPr>
        <sz val="11"/>
        <color theme="1"/>
        <rFont val="Calibri"/>
        <family val="2"/>
      </rPr>
      <t xml:space="preserve"> </t>
    </r>
  </si>
  <si>
    <t>THE UNFINISHD NATION - AP US HISTORY</t>
  </si>
  <si>
    <t>Also Included: 2 Samples of each:</t>
  </si>
  <si>
    <t>UNDERSTANDING PSYCHOLOGY</t>
  </si>
  <si>
    <t>Grades 3-7: New World Explorers Unit</t>
  </si>
  <si>
    <t>STREET LAW</t>
  </si>
  <si>
    <t>Grades 3-7: Spanish Explorers Unit</t>
  </si>
  <si>
    <t>Grades 3-7: Thirteen Original Colonies</t>
  </si>
  <si>
    <t>GIBBS SMITH</t>
  </si>
  <si>
    <t>Grades 4-8: American Revolution Unit</t>
  </si>
  <si>
    <t>THE NM JOURNEY</t>
  </si>
  <si>
    <t>Grades 4-8: Early American Government Unit</t>
  </si>
  <si>
    <t>Grades 3-7: Slavery in American Unit</t>
  </si>
  <si>
    <t>Grades 4-8: The Civil War Unit</t>
  </si>
  <si>
    <t>Grades 4-8: Westward Expansion Unit</t>
  </si>
  <si>
    <t>ELEMENTARY</t>
  </si>
  <si>
    <t>WEIGHTED SCORES</t>
  </si>
  <si>
    <t>1ST GRADE</t>
  </si>
  <si>
    <t>2ND GRADE</t>
  </si>
  <si>
    <t>3rd GRADE</t>
  </si>
  <si>
    <t>4th GRADE</t>
  </si>
  <si>
    <t>5th GRADE</t>
  </si>
  <si>
    <t>6th GRADE</t>
  </si>
  <si>
    <t>Participant</t>
  </si>
  <si>
    <t>A CHILD'S VIEW</t>
  </si>
  <si>
    <t>PEOPLE WE KNOW</t>
  </si>
  <si>
    <t>OUR COMMUNITIES</t>
  </si>
  <si>
    <t>STATES &amp; REGIONS</t>
  </si>
  <si>
    <t>US HISTORY NEW NATION</t>
  </si>
  <si>
    <t>JOURNEY ACROSS TIME</t>
  </si>
  <si>
    <t>WORLD HISTORY</t>
  </si>
  <si>
    <t>HOUGHTON MIFFLIN</t>
  </si>
  <si>
    <t>MCGRAW-HILL</t>
  </si>
  <si>
    <t>Rubric Score</t>
  </si>
  <si>
    <t>Weighted</t>
  </si>
  <si>
    <t>AE</t>
  </si>
  <si>
    <t>BARAJAS</t>
  </si>
  <si>
    <t>Total points possible</t>
  </si>
  <si>
    <t>PALOMARES</t>
  </si>
  <si>
    <t>90 - 100</t>
  </si>
  <si>
    <t>MONTOYA</t>
  </si>
  <si>
    <t>80 - 89</t>
  </si>
  <si>
    <t>BRIONES</t>
  </si>
  <si>
    <t>70 - 79</t>
  </si>
  <si>
    <t>BE</t>
  </si>
  <si>
    <t>SANCHEZ</t>
  </si>
  <si>
    <t>MARTINEZ</t>
  </si>
  <si>
    <t>60 - 69</t>
  </si>
  <si>
    <t>HINOJOS</t>
  </si>
  <si>
    <t>CES</t>
  </si>
  <si>
    <t>LUGO</t>
  </si>
  <si>
    <t>RANDALL</t>
  </si>
  <si>
    <t>URIBE</t>
  </si>
  <si>
    <t>DT</t>
  </si>
  <si>
    <t>JOHNSON</t>
  </si>
  <si>
    <t>ALBA</t>
  </si>
  <si>
    <t>GILPIN</t>
  </si>
  <si>
    <t>DV</t>
  </si>
  <si>
    <t>TINEO</t>
  </si>
  <si>
    <t>GALLEGOS, C</t>
  </si>
  <si>
    <t>AUTRY</t>
  </si>
  <si>
    <t>NUNEZ</t>
  </si>
  <si>
    <t>GES</t>
  </si>
  <si>
    <t>RICO</t>
  </si>
  <si>
    <t>CHASTAIN</t>
  </si>
  <si>
    <t>LL</t>
  </si>
  <si>
    <t>GONZALEZ</t>
  </si>
  <si>
    <t>MITCHELL</t>
  </si>
  <si>
    <t>ALVAREZ</t>
  </si>
  <si>
    <t>LU</t>
  </si>
  <si>
    <t>LAUTERBACH</t>
  </si>
  <si>
    <t>CANO</t>
  </si>
  <si>
    <t>SCARBOROUGH</t>
  </si>
  <si>
    <t>MQ</t>
  </si>
  <si>
    <t>GARZA</t>
  </si>
  <si>
    <t>PENA</t>
  </si>
  <si>
    <t>MUNOZ</t>
  </si>
  <si>
    <t>NV</t>
  </si>
  <si>
    <t>BEYER</t>
  </si>
  <si>
    <t>SOLIS</t>
  </si>
  <si>
    <t>GALLEGOS, D</t>
  </si>
  <si>
    <t>RS</t>
  </si>
  <si>
    <t>STE</t>
  </si>
  <si>
    <t>CLAUNCH</t>
  </si>
  <si>
    <t>STOGNER</t>
  </si>
  <si>
    <t>LOPEZ</t>
  </si>
  <si>
    <t>SP</t>
  </si>
  <si>
    <t>ARMENDARIZ</t>
  </si>
  <si>
    <t>CALDERON</t>
  </si>
  <si>
    <t>OLIVAS</t>
  </si>
  <si>
    <t>RENTERIA</t>
  </si>
  <si>
    <t>SR</t>
  </si>
  <si>
    <t>GALINDO</t>
  </si>
  <si>
    <t>CORTEZ</t>
  </si>
  <si>
    <t>SHELDON</t>
  </si>
  <si>
    <t>VA</t>
  </si>
  <si>
    <t>Total</t>
  </si>
  <si>
    <t>MIDDLE SCHOOL</t>
  </si>
  <si>
    <t>7TH GRADE</t>
  </si>
  <si>
    <t>8TH GRADE</t>
  </si>
  <si>
    <t>AMERICAN JOURNEY</t>
  </si>
  <si>
    <t>THE AMERICAN VISION</t>
  </si>
  <si>
    <t>US HISTORY BEGINNINGS</t>
  </si>
  <si>
    <t>GIBBS/SMITH</t>
  </si>
  <si>
    <t>GLENCOE</t>
  </si>
  <si>
    <t>HOLT MCDOUGALL</t>
  </si>
  <si>
    <t>CMS</t>
  </si>
  <si>
    <t>GMS</t>
  </si>
  <si>
    <t>ALTIMIRANO</t>
  </si>
  <si>
    <t>COYLE</t>
  </si>
  <si>
    <t>STMS</t>
  </si>
  <si>
    <t>CRAVENS</t>
  </si>
  <si>
    <t>ALLEN</t>
  </si>
  <si>
    <t>HIGH SCHOOL - GOVERNMENT &amp; ECONOMICS</t>
  </si>
  <si>
    <t>9TH GRADE</t>
  </si>
  <si>
    <t>US GOVT: DEMOCRACY IN ACTION</t>
  </si>
  <si>
    <t>MAGRUDERS AM. GOVT</t>
  </si>
  <si>
    <t>US GOVERNMENT</t>
  </si>
  <si>
    <t>CIVICS IN PRACTICE: PRINCIPLES OF GOVT &amp; ECON</t>
  </si>
  <si>
    <t>CIVICS TODAY! CITIZENSHIP, ECON AND &amp; YOU</t>
  </si>
  <si>
    <t>CIVICS: GOVT &amp; ECON IN ACTION</t>
  </si>
  <si>
    <t>PRENTICE HALL</t>
  </si>
  <si>
    <t>HOLT MCDOUGLL</t>
  </si>
  <si>
    <t>CHS</t>
  </si>
  <si>
    <t>HUBBLE</t>
  </si>
  <si>
    <t>GUERRERO</t>
  </si>
  <si>
    <t>RICHMAN</t>
  </si>
  <si>
    <t>GHS</t>
  </si>
  <si>
    <t>THORNLEY</t>
  </si>
  <si>
    <t>GRACE</t>
  </si>
  <si>
    <t>STHS</t>
  </si>
  <si>
    <t>MEJIA</t>
  </si>
  <si>
    <t>LANDEROS</t>
  </si>
  <si>
    <t>MILLIGAN</t>
  </si>
  <si>
    <t>JACKS</t>
  </si>
  <si>
    <t>ECONOMICS TODAY AND TOMORROW</t>
  </si>
  <si>
    <t>ECONOMIC PRINCIPLES</t>
  </si>
  <si>
    <t>ECONOMIC CONCEPTS &amp; CHOICES</t>
  </si>
  <si>
    <t>ECONOMICS: NEW WAYS OF THINKING</t>
  </si>
  <si>
    <t>HIGH SCHOOL - AMERICAN HISTORY</t>
  </si>
  <si>
    <t>10TH GRADE</t>
  </si>
  <si>
    <t>THE AMERICANS</t>
  </si>
  <si>
    <t>MCDOUGALL-LITTELL</t>
  </si>
  <si>
    <t>HOLT MCDOUGAL</t>
  </si>
  <si>
    <t>GOMEZ</t>
  </si>
  <si>
    <t>BANEGAS</t>
  </si>
  <si>
    <t>HIGH SCHOOL - WORLD HISTORY</t>
  </si>
  <si>
    <t>11TH GRADE</t>
  </si>
  <si>
    <t>WORLD HISTORY THE MODERN ERA</t>
  </si>
  <si>
    <t>PATTERNS OF INTERACTION :MODERN WORLD HISTORY</t>
  </si>
  <si>
    <t>WORLD HISTORY:  MODERN TIMES</t>
  </si>
  <si>
    <t>HOLT</t>
  </si>
  <si>
    <t>MCDOUGAL LITTELL</t>
  </si>
  <si>
    <t>VELARDE</t>
  </si>
  <si>
    <t>BURCIAGA</t>
  </si>
  <si>
    <t>HIGH SCHOOL - NEW MEXICO HISTORY</t>
  </si>
  <si>
    <t>12TH GRADE</t>
  </si>
  <si>
    <t>HIGH SCHOOL - ELECTIVES</t>
  </si>
  <si>
    <t>10-12TH GRADE</t>
  </si>
  <si>
    <t>11-12TH GRADE</t>
  </si>
  <si>
    <t>11 - 12TH GRADE</t>
  </si>
  <si>
    <t>TRADITIONS AND ENCOUNTERS - AP WORLD</t>
  </si>
  <si>
    <t>SOCIOLOGY AND YOU</t>
  </si>
  <si>
    <t>MCGRAW HILL</t>
  </si>
  <si>
    <t>TOTALS</t>
  </si>
  <si>
    <t>ENGLISH</t>
  </si>
  <si>
    <t>SPANISH</t>
  </si>
  <si>
    <t>Total Elementary cost for Social Studies Adoption</t>
  </si>
  <si>
    <t>9TH GRADE - LSC</t>
  </si>
  <si>
    <t>10TH GRADE - LSC</t>
  </si>
  <si>
    <t>11TH GRADE - LSC</t>
  </si>
  <si>
    <t>GOVERNMENT</t>
  </si>
  <si>
    <t>US HISTORY</t>
  </si>
  <si>
    <t>AGS PEARSON</t>
  </si>
  <si>
    <t>DPA</t>
  </si>
  <si>
    <t>Total Middle School cost for Social Studies Adoption</t>
  </si>
  <si>
    <t>TOTAL FOR LSC (HS) TEXTS</t>
  </si>
  <si>
    <t>Total High School cost for Social Studies Adoption</t>
  </si>
  <si>
    <t>Total cost to GISD for Social Studies Adoption 2011-2012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</si>
</sst>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Tw Cen MT"/>
      <family val="2"/>
    </font>
    <font>
      <i/>
      <sz val="11"/>
      <color indexed="8"/>
      <name val="Calibri"/>
      <family val="2"/>
    </font>
    <font>
      <b/>
      <i/>
      <u val="single"/>
      <sz val="14"/>
      <name val="Calibri"/>
      <family val="2"/>
    </font>
    <font>
      <b/>
      <sz val="14"/>
      <name val="Tw Cen MT"/>
      <family val="2"/>
    </font>
    <font>
      <b/>
      <sz val="12"/>
      <name val="Tw Cen MT"/>
      <family val="2"/>
    </font>
    <font>
      <sz val="10"/>
      <name val="Tw Cen MT"/>
      <family val="2"/>
    </font>
    <font>
      <b/>
      <sz val="10"/>
      <name val="Tw Cen MT"/>
      <family val="2"/>
    </font>
    <font>
      <sz val="8"/>
      <name val="Arial"/>
      <family val="0"/>
    </font>
    <font>
      <b/>
      <sz val="10"/>
      <color indexed="8"/>
      <name val="Tw Cen MT"/>
      <family val="2"/>
    </font>
    <font>
      <sz val="10"/>
      <color indexed="8"/>
      <name val="Tw Cen MT"/>
      <family val="2"/>
    </font>
    <font>
      <sz val="11"/>
      <color indexed="8"/>
      <name val="Tw Cen MT"/>
      <family val="2"/>
    </font>
    <font>
      <sz val="11"/>
      <name val="Tw Cen MT"/>
      <family val="2"/>
    </font>
    <font>
      <b/>
      <sz val="10"/>
      <color indexed="30"/>
      <name val="Tw Cen MT"/>
      <family val="2"/>
    </font>
    <font>
      <b/>
      <sz val="10"/>
      <color indexed="3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4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sz val="11"/>
      <color theme="1"/>
      <name val="Tw Cen MT"/>
      <family val="2"/>
    </font>
    <font>
      <b/>
      <sz val="10"/>
      <color rgb="FF0070C0"/>
      <name val="Tw Cen MT"/>
      <family val="2"/>
    </font>
    <font>
      <b/>
      <sz val="10"/>
      <color rgb="FF0070C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8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61" fillId="3" borderId="10" xfId="0" applyFont="1" applyFill="1" applyBorder="1" applyAlignment="1">
      <alignment horizontal="left" wrapText="1"/>
    </xf>
    <xf numFmtId="49" fontId="61" fillId="2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61" fillId="7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49" fontId="61" fillId="5" borderId="10" xfId="0" applyNumberFormat="1" applyFont="1" applyFill="1" applyBorder="1" applyAlignment="1">
      <alignment horizontal="left" wrapText="1"/>
    </xf>
    <xf numFmtId="49" fontId="61" fillId="32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63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6" fillId="4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3" borderId="13" xfId="0" applyFont="1" applyFill="1" applyBorder="1" applyAlignment="1">
      <alignment horizontal="center" vertical="top" wrapText="1"/>
    </xf>
    <xf numFmtId="0" fontId="18" fillId="7" borderId="11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 vertical="top" wrapText="1"/>
    </xf>
    <xf numFmtId="0" fontId="18" fillId="5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64" fontId="19" fillId="0" borderId="12" xfId="0" applyNumberFormat="1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14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center" vertical="top" wrapText="1"/>
    </xf>
    <xf numFmtId="0" fontId="19" fillId="32" borderId="14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19" fillId="5" borderId="14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64" fillId="4" borderId="10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5" borderId="11" xfId="0" applyFont="1" applyFill="1" applyBorder="1" applyAlignment="1">
      <alignment horizontal="center"/>
    </xf>
    <xf numFmtId="0" fontId="65" fillId="5" borderId="12" xfId="0" applyFont="1" applyFill="1" applyBorder="1" applyAlignment="1">
      <alignment horizontal="center"/>
    </xf>
    <xf numFmtId="0" fontId="64" fillId="5" borderId="13" xfId="0" applyFont="1" applyFill="1" applyBorder="1" applyAlignment="1">
      <alignment horizontal="center"/>
    </xf>
    <xf numFmtId="0" fontId="65" fillId="5" borderId="14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19" fillId="0" borderId="15" xfId="0" applyNumberFormat="1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top" wrapText="1"/>
    </xf>
    <xf numFmtId="0" fontId="20" fillId="7" borderId="17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64" fillId="3" borderId="13" xfId="0" applyFont="1" applyFill="1" applyBorder="1" applyAlignment="1">
      <alignment horizontal="center"/>
    </xf>
    <xf numFmtId="0" fontId="64" fillId="7" borderId="11" xfId="0" applyFont="1" applyFill="1" applyBorder="1" applyAlignment="1">
      <alignment horizontal="center"/>
    </xf>
    <xf numFmtId="0" fontId="64" fillId="32" borderId="13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5" fillId="0" borderId="18" xfId="0" applyFont="1" applyBorder="1" applyAlignment="1">
      <alignment horizontal="right" vertical="top" wrapText="1"/>
    </xf>
    <xf numFmtId="0" fontId="67" fillId="3" borderId="19" xfId="0" applyFont="1" applyFill="1" applyBorder="1" applyAlignment="1">
      <alignment horizontal="center" vertical="center" wrapText="1"/>
    </xf>
    <xf numFmtId="1" fontId="67" fillId="3" borderId="20" xfId="0" applyNumberFormat="1" applyFont="1" applyFill="1" applyBorder="1" applyAlignment="1">
      <alignment horizontal="center" vertical="center" wrapText="1"/>
    </xf>
    <xf numFmtId="0" fontId="67" fillId="3" borderId="21" xfId="0" applyFont="1" applyFill="1" applyBorder="1" applyAlignment="1">
      <alignment horizontal="center" vertical="center" wrapText="1"/>
    </xf>
    <xf numFmtId="0" fontId="67" fillId="7" borderId="11" xfId="0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horizontal="center" vertical="center" wrapText="1"/>
    </xf>
    <xf numFmtId="0" fontId="67" fillId="7" borderId="14" xfId="0" applyFont="1" applyFill="1" applyBorder="1" applyAlignment="1">
      <alignment horizontal="center" vertical="center" wrapText="1"/>
    </xf>
    <xf numFmtId="0" fontId="67" fillId="32" borderId="19" xfId="0" applyFont="1" applyFill="1" applyBorder="1" applyAlignment="1">
      <alignment horizontal="center" vertical="center" wrapText="1"/>
    </xf>
    <xf numFmtId="1" fontId="67" fillId="32" borderId="20" xfId="0" applyNumberFormat="1" applyFont="1" applyFill="1" applyBorder="1" applyAlignment="1">
      <alignment horizontal="center" vertical="center" wrapText="1"/>
    </xf>
    <xf numFmtId="0" fontId="67" fillId="32" borderId="21" xfId="0" applyFont="1" applyFill="1" applyBorder="1" applyAlignment="1">
      <alignment horizontal="center" vertical="center" wrapText="1"/>
    </xf>
    <xf numFmtId="0" fontId="68" fillId="4" borderId="10" xfId="0" applyFont="1" applyFill="1" applyBorder="1" applyAlignment="1">
      <alignment horizontal="center" vertical="center"/>
    </xf>
    <xf numFmtId="0" fontId="68" fillId="4" borderId="12" xfId="0" applyFont="1" applyFill="1" applyBorder="1" applyAlignment="1">
      <alignment horizontal="center" vertical="center"/>
    </xf>
    <xf numFmtId="0" fontId="68" fillId="2" borderId="19" xfId="0" applyFont="1" applyFill="1" applyBorder="1" applyAlignment="1">
      <alignment horizontal="center" vertical="center"/>
    </xf>
    <xf numFmtId="0" fontId="68" fillId="2" borderId="20" xfId="0" applyFont="1" applyFill="1" applyBorder="1" applyAlignment="1">
      <alignment horizontal="center" vertical="center"/>
    </xf>
    <xf numFmtId="0" fontId="68" fillId="2" borderId="21" xfId="0" applyFont="1" applyFill="1" applyBorder="1" applyAlignment="1">
      <alignment horizontal="center" vertical="center"/>
    </xf>
    <xf numFmtId="0" fontId="68" fillId="5" borderId="11" xfId="0" applyFont="1" applyFill="1" applyBorder="1" applyAlignment="1">
      <alignment horizontal="center" vertical="center"/>
    </xf>
    <xf numFmtId="0" fontId="68" fillId="5" borderId="10" xfId="0" applyFont="1" applyFill="1" applyBorder="1" applyAlignment="1">
      <alignment horizontal="center" vertical="center"/>
    </xf>
    <xf numFmtId="0" fontId="68" fillId="5" borderId="12" xfId="0" applyFont="1" applyFill="1" applyBorder="1" applyAlignment="1">
      <alignment horizontal="center" vertical="center"/>
    </xf>
    <xf numFmtId="0" fontId="68" fillId="5" borderId="19" xfId="0" applyFont="1" applyFill="1" applyBorder="1" applyAlignment="1">
      <alignment horizontal="center" vertical="center"/>
    </xf>
    <xf numFmtId="0" fontId="68" fillId="5" borderId="20" xfId="0" applyFont="1" applyFill="1" applyBorder="1" applyAlignment="1">
      <alignment horizontal="center" vertical="center"/>
    </xf>
    <xf numFmtId="0" fontId="68" fillId="5" borderId="21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top" wrapText="1"/>
    </xf>
    <xf numFmtId="0" fontId="19" fillId="4" borderId="14" xfId="0" applyFont="1" applyFill="1" applyBorder="1" applyAlignment="1">
      <alignment horizontal="center" vertical="top" wrapText="1"/>
    </xf>
    <xf numFmtId="0" fontId="64" fillId="4" borderId="13" xfId="0" applyFont="1" applyFill="1" applyBorder="1" applyAlignment="1">
      <alignment horizontal="center"/>
    </xf>
    <xf numFmtId="0" fontId="67" fillId="3" borderId="14" xfId="0" applyFont="1" applyFill="1" applyBorder="1" applyAlignment="1">
      <alignment horizontal="center" vertical="top" wrapText="1"/>
    </xf>
    <xf numFmtId="0" fontId="67" fillId="7" borderId="14" xfId="0" applyFont="1" applyFill="1" applyBorder="1" applyAlignment="1">
      <alignment horizontal="center" vertical="top" wrapText="1"/>
    </xf>
    <xf numFmtId="0" fontId="67" fillId="32" borderId="14" xfId="0" applyFont="1" applyFill="1" applyBorder="1" applyAlignment="1">
      <alignment horizontal="center" vertical="top" wrapText="1"/>
    </xf>
    <xf numFmtId="0" fontId="64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 vertical="top" wrapText="1"/>
    </xf>
    <xf numFmtId="0" fontId="67" fillId="4" borderId="21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9" fillId="5" borderId="11" xfId="0" applyFont="1" applyFill="1" applyBorder="1" applyAlignment="1">
      <alignment horizontal="center" vertical="top" wrapText="1"/>
    </xf>
    <xf numFmtId="0" fontId="19" fillId="32" borderId="12" xfId="0" applyFont="1" applyFill="1" applyBorder="1" applyAlignment="1">
      <alignment horizontal="center" vertical="top" wrapText="1"/>
    </xf>
    <xf numFmtId="0" fontId="64" fillId="2" borderId="10" xfId="0" applyFont="1" applyFill="1" applyBorder="1" applyAlignment="1">
      <alignment horizontal="center"/>
    </xf>
    <xf numFmtId="0" fontId="65" fillId="5" borderId="1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164" fontId="19" fillId="0" borderId="24" xfId="0" applyNumberFormat="1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4" fillId="32" borderId="10" xfId="0" applyFont="1" applyFill="1" applyBorder="1" applyAlignment="1">
      <alignment horizontal="center"/>
    </xf>
    <xf numFmtId="0" fontId="67" fillId="32" borderId="12" xfId="0" applyFont="1" applyFill="1" applyBorder="1" applyAlignment="1">
      <alignment horizontal="center" vertical="top" wrapText="1"/>
    </xf>
    <xf numFmtId="0" fontId="67" fillId="5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/>
    </xf>
    <xf numFmtId="0" fontId="0" fillId="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2" xfId="0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12" xfId="0" applyFont="1" applyFill="1" applyBorder="1" applyAlignment="1">
      <alignment horizontal="center" vertical="top" wrapText="1"/>
    </xf>
    <xf numFmtId="0" fontId="19" fillId="7" borderId="11" xfId="0" applyFont="1" applyFill="1" applyBorder="1" applyAlignment="1">
      <alignment horizontal="center" vertical="top" wrapText="1"/>
    </xf>
    <xf numFmtId="0" fontId="19" fillId="7" borderId="12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20" fillId="5" borderId="10" xfId="0" applyFont="1" applyFill="1" applyBorder="1" applyAlignment="1">
      <alignment horizontal="center" vertical="top" wrapText="1"/>
    </xf>
    <xf numFmtId="0" fontId="64" fillId="5" borderId="10" xfId="0" applyFont="1" applyFill="1" applyBorder="1" applyAlignment="1">
      <alignment horizontal="center"/>
    </xf>
    <xf numFmtId="0" fontId="67" fillId="3" borderId="12" xfId="0" applyFont="1" applyFill="1" applyBorder="1" applyAlignment="1">
      <alignment horizontal="center" vertical="top" wrapText="1"/>
    </xf>
    <xf numFmtId="0" fontId="67" fillId="7" borderId="12" xfId="0" applyFont="1" applyFill="1" applyBorder="1" applyAlignment="1">
      <alignment horizontal="center" vertical="top" wrapText="1"/>
    </xf>
    <xf numFmtId="0" fontId="67" fillId="4" borderId="10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/>
    </xf>
    <xf numFmtId="0" fontId="69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7" fillId="3" borderId="10" xfId="0" applyFont="1" applyFill="1" applyBorder="1" applyAlignment="1">
      <alignment horizontal="center" vertical="top" wrapText="1"/>
    </xf>
    <xf numFmtId="0" fontId="67" fillId="7" borderId="10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/>
    </xf>
    <xf numFmtId="0" fontId="59" fillId="32" borderId="10" xfId="0" applyFont="1" applyFill="1" applyBorder="1" applyAlignment="1">
      <alignment horizontal="center"/>
    </xf>
    <xf numFmtId="0" fontId="59" fillId="4" borderId="1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64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19" fillId="3" borderId="25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18" fillId="7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67" fillId="32" borderId="10" xfId="0" applyFont="1" applyFill="1" applyBorder="1" applyAlignment="1">
      <alignment horizontal="center" vertical="top" wrapText="1"/>
    </xf>
    <xf numFmtId="0" fontId="67" fillId="2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2" borderId="10" xfId="0" applyFill="1" applyBorder="1" applyAlignment="1">
      <alignment/>
    </xf>
    <xf numFmtId="0" fontId="59" fillId="5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20" fillId="3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0" fontId="59" fillId="0" borderId="18" xfId="0" applyFont="1" applyBorder="1" applyAlignment="1">
      <alignment horizontal="center" textRotation="45"/>
    </xf>
    <xf numFmtId="0" fontId="59" fillId="0" borderId="26" xfId="0" applyFont="1" applyBorder="1" applyAlignment="1">
      <alignment horizontal="center" textRotation="45"/>
    </xf>
    <xf numFmtId="0" fontId="59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3" borderId="1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right"/>
    </xf>
    <xf numFmtId="0" fontId="70" fillId="0" borderId="0" xfId="0" applyFont="1" applyFill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3" borderId="36" xfId="0" applyFont="1" applyFill="1" applyBorder="1" applyAlignment="1">
      <alignment horizontal="center" wrapText="1"/>
    </xf>
    <xf numFmtId="0" fontId="18" fillId="3" borderId="37" xfId="0" applyFont="1" applyFill="1" applyBorder="1" applyAlignment="1">
      <alignment horizontal="center" wrapText="1"/>
    </xf>
    <xf numFmtId="0" fontId="18" fillId="3" borderId="38" xfId="0" applyFont="1" applyFill="1" applyBorder="1" applyAlignment="1">
      <alignment horizontal="center" wrapText="1"/>
    </xf>
    <xf numFmtId="0" fontId="18" fillId="7" borderId="39" xfId="0" applyFont="1" applyFill="1" applyBorder="1" applyAlignment="1">
      <alignment horizontal="center" wrapText="1"/>
    </xf>
    <xf numFmtId="0" fontId="18" fillId="7" borderId="37" xfId="0" applyFont="1" applyFill="1" applyBorder="1" applyAlignment="1">
      <alignment horizontal="center" wrapText="1"/>
    </xf>
    <xf numFmtId="0" fontId="18" fillId="7" borderId="38" xfId="0" applyFont="1" applyFill="1" applyBorder="1" applyAlignment="1">
      <alignment horizontal="center" wrapText="1"/>
    </xf>
    <xf numFmtId="0" fontId="18" fillId="32" borderId="36" xfId="0" applyFont="1" applyFill="1" applyBorder="1" applyAlignment="1">
      <alignment horizontal="center" wrapText="1"/>
    </xf>
    <xf numFmtId="0" fontId="18" fillId="32" borderId="37" xfId="0" applyFont="1" applyFill="1" applyBorder="1" applyAlignment="1">
      <alignment horizontal="center" wrapText="1"/>
    </xf>
    <xf numFmtId="0" fontId="18" fillId="32" borderId="38" xfId="0" applyFont="1" applyFill="1" applyBorder="1" applyAlignment="1">
      <alignment horizontal="center" wrapText="1"/>
    </xf>
    <xf numFmtId="0" fontId="18" fillId="4" borderId="39" xfId="0" applyFont="1" applyFill="1" applyBorder="1" applyAlignment="1">
      <alignment horizontal="center" wrapText="1"/>
    </xf>
    <xf numFmtId="0" fontId="18" fillId="4" borderId="37" xfId="0" applyFont="1" applyFill="1" applyBorder="1" applyAlignment="1">
      <alignment horizontal="center" wrapText="1"/>
    </xf>
    <xf numFmtId="0" fontId="18" fillId="4" borderId="40" xfId="0" applyFont="1" applyFill="1" applyBorder="1" applyAlignment="1">
      <alignment horizontal="center" wrapText="1"/>
    </xf>
    <xf numFmtId="0" fontId="18" fillId="2" borderId="36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 wrapText="1"/>
    </xf>
    <xf numFmtId="0" fontId="18" fillId="2" borderId="38" xfId="0" applyFont="1" applyFill="1" applyBorder="1" applyAlignment="1">
      <alignment horizontal="center" wrapText="1"/>
    </xf>
    <xf numFmtId="0" fontId="18" fillId="5" borderId="39" xfId="0" applyFont="1" applyFill="1" applyBorder="1" applyAlignment="1">
      <alignment horizontal="center" wrapText="1"/>
    </xf>
    <xf numFmtId="0" fontId="18" fillId="5" borderId="37" xfId="0" applyFont="1" applyFill="1" applyBorder="1" applyAlignment="1">
      <alignment horizontal="center" wrapText="1"/>
    </xf>
    <xf numFmtId="0" fontId="18" fillId="5" borderId="40" xfId="0" applyFont="1" applyFill="1" applyBorder="1" applyAlignment="1">
      <alignment horizontal="center" wrapText="1"/>
    </xf>
    <xf numFmtId="0" fontId="18" fillId="5" borderId="36" xfId="0" applyFont="1" applyFill="1" applyBorder="1" applyAlignment="1">
      <alignment horizontal="center" wrapText="1"/>
    </xf>
    <xf numFmtId="0" fontId="18" fillId="5" borderId="38" xfId="0" applyFont="1" applyFill="1" applyBorder="1" applyAlignment="1">
      <alignment horizontal="center" wrapText="1"/>
    </xf>
    <xf numFmtId="0" fontId="18" fillId="4" borderId="26" xfId="0" applyFont="1" applyFill="1" applyBorder="1" applyAlignment="1">
      <alignment horizontal="center" wrapText="1"/>
    </xf>
    <xf numFmtId="0" fontId="18" fillId="4" borderId="41" xfId="0" applyFont="1" applyFill="1" applyBorder="1" applyAlignment="1">
      <alignment horizontal="center" wrapText="1"/>
    </xf>
    <xf numFmtId="0" fontId="18" fillId="4" borderId="18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8" fillId="7" borderId="10" xfId="0" applyFont="1" applyFill="1" applyBorder="1" applyAlignment="1">
      <alignment horizontal="center" vertical="top" wrapText="1"/>
    </xf>
    <xf numFmtId="0" fontId="18" fillId="7" borderId="14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textRotation="88"/>
    </xf>
    <xf numFmtId="0" fontId="7" fillId="0" borderId="24" xfId="0" applyFont="1" applyBorder="1" applyAlignment="1">
      <alignment horizontal="center" vertical="center" textRotation="88"/>
    </xf>
    <xf numFmtId="0" fontId="7" fillId="0" borderId="41" xfId="0" applyFont="1" applyBorder="1" applyAlignment="1">
      <alignment horizontal="center" vertical="center" textRotation="88"/>
    </xf>
    <xf numFmtId="164" fontId="18" fillId="0" borderId="12" xfId="0" applyNumberFormat="1" applyFont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wrapText="1"/>
    </xf>
    <xf numFmtId="0" fontId="18" fillId="3" borderId="41" xfId="0" applyFont="1" applyFill="1" applyBorder="1" applyAlignment="1">
      <alignment horizontal="center" wrapText="1"/>
    </xf>
    <xf numFmtId="0" fontId="18" fillId="3" borderId="43" xfId="0" applyFont="1" applyFill="1" applyBorder="1" applyAlignment="1">
      <alignment horizontal="center" wrapText="1"/>
    </xf>
    <xf numFmtId="0" fontId="18" fillId="7" borderId="26" xfId="0" applyFont="1" applyFill="1" applyBorder="1" applyAlignment="1">
      <alignment horizontal="center" wrapText="1"/>
    </xf>
    <xf numFmtId="0" fontId="18" fillId="7" borderId="41" xfId="0" applyFont="1" applyFill="1" applyBorder="1" applyAlignment="1">
      <alignment horizontal="center" wrapText="1"/>
    </xf>
    <xf numFmtId="0" fontId="18" fillId="7" borderId="43" xfId="0" applyFont="1" applyFill="1" applyBorder="1" applyAlignment="1">
      <alignment horizontal="center" wrapText="1"/>
    </xf>
    <xf numFmtId="0" fontId="18" fillId="32" borderId="42" xfId="0" applyFont="1" applyFill="1" applyBorder="1" applyAlignment="1">
      <alignment horizontal="center" wrapText="1"/>
    </xf>
    <xf numFmtId="0" fontId="18" fillId="32" borderId="41" xfId="0" applyFont="1" applyFill="1" applyBorder="1" applyAlignment="1">
      <alignment horizontal="center" wrapText="1"/>
    </xf>
    <xf numFmtId="0" fontId="18" fillId="32" borderId="43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18" fillId="3" borderId="14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8" fillId="7" borderId="10" xfId="0" applyFont="1" applyFill="1" applyBorder="1" applyAlignment="1">
      <alignment horizontal="center" wrapText="1"/>
    </xf>
    <xf numFmtId="0" fontId="18" fillId="7" borderId="14" xfId="0" applyFont="1" applyFill="1" applyBorder="1" applyAlignment="1">
      <alignment horizontal="center" wrapText="1"/>
    </xf>
    <xf numFmtId="0" fontId="18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wrapText="1"/>
    </xf>
    <xf numFmtId="0" fontId="18" fillId="32" borderId="14" xfId="0" applyFont="1" applyFill="1" applyBorder="1" applyAlignment="1">
      <alignment horizontal="center" wrapText="1"/>
    </xf>
    <xf numFmtId="0" fontId="18" fillId="4" borderId="11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18" fillId="2" borderId="13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8" fillId="5" borderId="14" xfId="0" applyFont="1" applyFill="1" applyBorder="1" applyAlignment="1">
      <alignment horizontal="center" vertical="top" wrapText="1"/>
    </xf>
    <xf numFmtId="0" fontId="18" fillId="2" borderId="42" xfId="0" applyFont="1" applyFill="1" applyBorder="1" applyAlignment="1">
      <alignment horizontal="center" wrapText="1"/>
    </xf>
    <xf numFmtId="0" fontId="18" fillId="2" borderId="41" xfId="0" applyFont="1" applyFill="1" applyBorder="1" applyAlignment="1">
      <alignment horizontal="center" wrapText="1"/>
    </xf>
    <xf numFmtId="0" fontId="18" fillId="2" borderId="43" xfId="0" applyFont="1" applyFill="1" applyBorder="1" applyAlignment="1">
      <alignment horizontal="center" wrapText="1"/>
    </xf>
    <xf numFmtId="0" fontId="18" fillId="5" borderId="26" xfId="0" applyFont="1" applyFill="1" applyBorder="1" applyAlignment="1">
      <alignment horizontal="center" wrapText="1"/>
    </xf>
    <xf numFmtId="0" fontId="18" fillId="5" borderId="41" xfId="0" applyFont="1" applyFill="1" applyBorder="1" applyAlignment="1">
      <alignment horizontal="center" wrapText="1"/>
    </xf>
    <xf numFmtId="0" fontId="18" fillId="5" borderId="18" xfId="0" applyFont="1" applyFill="1" applyBorder="1" applyAlignment="1">
      <alignment horizontal="center" wrapText="1"/>
    </xf>
    <xf numFmtId="0" fontId="18" fillId="5" borderId="42" xfId="0" applyFont="1" applyFill="1" applyBorder="1" applyAlignment="1">
      <alignment horizontal="center" wrapText="1"/>
    </xf>
    <xf numFmtId="0" fontId="18" fillId="5" borderId="43" xfId="0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wrapText="1"/>
    </xf>
    <xf numFmtId="0" fontId="18" fillId="5" borderId="12" xfId="0" applyFont="1" applyFill="1" applyBorder="1" applyAlignment="1">
      <alignment horizontal="center" wrapText="1"/>
    </xf>
    <xf numFmtId="0" fontId="18" fillId="5" borderId="13" xfId="0" applyFont="1" applyFill="1" applyBorder="1" applyAlignment="1">
      <alignment horizontal="center" wrapText="1"/>
    </xf>
    <xf numFmtId="0" fontId="18" fillId="5" borderId="14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4" borderId="36" xfId="0" applyFont="1" applyFill="1" applyBorder="1" applyAlignment="1">
      <alignment horizontal="center" wrapText="1"/>
    </xf>
    <xf numFmtId="0" fontId="18" fillId="4" borderId="38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42" xfId="0" applyFont="1" applyFill="1" applyBorder="1" applyAlignment="1">
      <alignment horizontal="center" wrapText="1"/>
    </xf>
    <xf numFmtId="0" fontId="18" fillId="4" borderId="43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3" borderId="44" xfId="0" applyFont="1" applyFill="1" applyBorder="1" applyAlignment="1">
      <alignment horizontal="center" wrapText="1"/>
    </xf>
    <xf numFmtId="0" fontId="18" fillId="3" borderId="45" xfId="0" applyFont="1" applyFill="1" applyBorder="1" applyAlignment="1">
      <alignment horizontal="center" wrapText="1"/>
    </xf>
    <xf numFmtId="0" fontId="18" fillId="3" borderId="46" xfId="0" applyFont="1" applyFill="1" applyBorder="1" applyAlignment="1">
      <alignment horizontal="center" wrapText="1"/>
    </xf>
    <xf numFmtId="0" fontId="18" fillId="7" borderId="44" xfId="0" applyFont="1" applyFill="1" applyBorder="1" applyAlignment="1">
      <alignment horizontal="center" wrapText="1"/>
    </xf>
    <xf numFmtId="0" fontId="18" fillId="7" borderId="45" xfId="0" applyFont="1" applyFill="1" applyBorder="1" applyAlignment="1">
      <alignment horizontal="center" wrapText="1"/>
    </xf>
    <xf numFmtId="0" fontId="18" fillId="7" borderId="46" xfId="0" applyFont="1" applyFill="1" applyBorder="1" applyAlignment="1">
      <alignment horizontal="center" wrapText="1"/>
    </xf>
    <xf numFmtId="0" fontId="18" fillId="32" borderId="44" xfId="0" applyFont="1" applyFill="1" applyBorder="1" applyAlignment="1">
      <alignment horizontal="center" wrapText="1"/>
    </xf>
    <xf numFmtId="0" fontId="18" fillId="32" borderId="45" xfId="0" applyFont="1" applyFill="1" applyBorder="1" applyAlignment="1">
      <alignment horizontal="center" wrapText="1"/>
    </xf>
    <xf numFmtId="0" fontId="18" fillId="32" borderId="46" xfId="0" applyFont="1" applyFill="1" applyBorder="1" applyAlignment="1">
      <alignment horizontal="center" wrapText="1"/>
    </xf>
    <xf numFmtId="0" fontId="18" fillId="4" borderId="44" xfId="0" applyFont="1" applyFill="1" applyBorder="1" applyAlignment="1">
      <alignment horizontal="center" wrapText="1"/>
    </xf>
    <xf numFmtId="0" fontId="18" fillId="4" borderId="45" xfId="0" applyFont="1" applyFill="1" applyBorder="1" applyAlignment="1">
      <alignment horizontal="center" wrapText="1"/>
    </xf>
    <xf numFmtId="0" fontId="18" fillId="4" borderId="46" xfId="0" applyFont="1" applyFill="1" applyBorder="1" applyAlignment="1">
      <alignment horizontal="center" wrapText="1"/>
    </xf>
    <xf numFmtId="0" fontId="18" fillId="34" borderId="44" xfId="0" applyFont="1" applyFill="1" applyBorder="1" applyAlignment="1">
      <alignment horizontal="center" wrapText="1"/>
    </xf>
    <xf numFmtId="0" fontId="18" fillId="34" borderId="45" xfId="0" applyFont="1" applyFill="1" applyBorder="1" applyAlignment="1">
      <alignment horizontal="center" wrapText="1"/>
    </xf>
    <xf numFmtId="0" fontId="18" fillId="34" borderId="46" xfId="0" applyFont="1" applyFill="1" applyBorder="1" applyAlignment="1">
      <alignment horizontal="center" wrapText="1"/>
    </xf>
    <xf numFmtId="0" fontId="18" fillId="5" borderId="44" xfId="0" applyFont="1" applyFill="1" applyBorder="1" applyAlignment="1">
      <alignment horizontal="center" wrapText="1"/>
    </xf>
    <xf numFmtId="0" fontId="18" fillId="5" borderId="45" xfId="0" applyFont="1" applyFill="1" applyBorder="1" applyAlignment="1">
      <alignment horizontal="center" wrapText="1"/>
    </xf>
    <xf numFmtId="0" fontId="18" fillId="5" borderId="4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wrapText="1"/>
    </xf>
    <xf numFmtId="0" fontId="18" fillId="7" borderId="23" xfId="0" applyFont="1" applyFill="1" applyBorder="1" applyAlignment="1">
      <alignment horizontal="center" wrapText="1"/>
    </xf>
    <xf numFmtId="0" fontId="18" fillId="7" borderId="29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wrapText="1"/>
    </xf>
    <xf numFmtId="0" fontId="18" fillId="34" borderId="29" xfId="0" applyFont="1" applyFill="1" applyBorder="1" applyAlignment="1">
      <alignment horizontal="center" wrapText="1"/>
    </xf>
    <xf numFmtId="0" fontId="18" fillId="4" borderId="22" xfId="0" applyFont="1" applyFill="1" applyBorder="1" applyAlignment="1">
      <alignment horizontal="center" wrapText="1"/>
    </xf>
    <xf numFmtId="0" fontId="18" fillId="4" borderId="23" xfId="0" applyFont="1" applyFill="1" applyBorder="1" applyAlignment="1">
      <alignment horizontal="center" wrapText="1"/>
    </xf>
    <xf numFmtId="0" fontId="18" fillId="4" borderId="29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8" fillId="2" borderId="23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wrapText="1"/>
    </xf>
    <xf numFmtId="0" fontId="18" fillId="5" borderId="22" xfId="0" applyFont="1" applyFill="1" applyBorder="1" applyAlignment="1">
      <alignment horizontal="center" wrapText="1"/>
    </xf>
    <xf numFmtId="0" fontId="18" fillId="5" borderId="23" xfId="0" applyFont="1" applyFill="1" applyBorder="1" applyAlignment="1">
      <alignment horizontal="center" wrapText="1"/>
    </xf>
    <xf numFmtId="0" fontId="18" fillId="5" borderId="29" xfId="0" applyFont="1" applyFill="1" applyBorder="1" applyAlignment="1">
      <alignment horizontal="center" wrapText="1"/>
    </xf>
    <xf numFmtId="0" fontId="18" fillId="32" borderId="22" xfId="0" applyFont="1" applyFill="1" applyBorder="1" applyAlignment="1">
      <alignment horizontal="center" wrapText="1"/>
    </xf>
    <xf numFmtId="0" fontId="18" fillId="32" borderId="23" xfId="0" applyFont="1" applyFill="1" applyBorder="1" applyAlignment="1">
      <alignment horizontal="center" wrapText="1"/>
    </xf>
    <xf numFmtId="0" fontId="18" fillId="32" borderId="29" xfId="0" applyFont="1" applyFill="1" applyBorder="1" applyAlignment="1">
      <alignment horizontal="center" wrapText="1"/>
    </xf>
    <xf numFmtId="0" fontId="18" fillId="2" borderId="45" xfId="0" applyFont="1" applyFill="1" applyBorder="1" applyAlignment="1">
      <alignment horizontal="center" wrapText="1"/>
    </xf>
    <xf numFmtId="164" fontId="18" fillId="0" borderId="47" xfId="0" applyNumberFormat="1" applyFont="1" applyBorder="1" applyAlignment="1">
      <alignment horizontal="center" vertical="center" wrapText="1"/>
    </xf>
    <xf numFmtId="164" fontId="18" fillId="0" borderId="43" xfId="0" applyNumberFormat="1" applyFont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wrapText="1"/>
    </xf>
    <xf numFmtId="0" fontId="18" fillId="3" borderId="27" xfId="0" applyFont="1" applyFill="1" applyBorder="1" applyAlignment="1">
      <alignment horizontal="center" wrapText="1"/>
    </xf>
    <xf numFmtId="0" fontId="18" fillId="3" borderId="49" xfId="0" applyFont="1" applyFill="1" applyBorder="1" applyAlignment="1">
      <alignment horizontal="center" wrapText="1"/>
    </xf>
    <xf numFmtId="0" fontId="18" fillId="3" borderId="50" xfId="0" applyFont="1" applyFill="1" applyBorder="1" applyAlignment="1">
      <alignment horizontal="center" wrapText="1"/>
    </xf>
    <xf numFmtId="0" fontId="18" fillId="3" borderId="28" xfId="0" applyFont="1" applyFill="1" applyBorder="1" applyAlignment="1">
      <alignment horizontal="center" wrapText="1"/>
    </xf>
    <xf numFmtId="0" fontId="18" fillId="3" borderId="51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vertical="top" wrapText="1"/>
    </xf>
    <xf numFmtId="0" fontId="18" fillId="3" borderId="51" xfId="0" applyFont="1" applyFill="1" applyBorder="1" applyAlignment="1">
      <alignment horizontal="center" vertical="top" wrapText="1"/>
    </xf>
    <xf numFmtId="0" fontId="20" fillId="3" borderId="52" xfId="0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center" wrapText="1"/>
    </xf>
    <xf numFmtId="0" fontId="20" fillId="7" borderId="54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wrapText="1"/>
    </xf>
    <xf numFmtId="0" fontId="20" fillId="4" borderId="54" xfId="0" applyFont="1" applyFill="1" applyBorder="1" applyAlignment="1">
      <alignment horizontal="center" wrapText="1"/>
    </xf>
    <xf numFmtId="0" fontId="20" fillId="2" borderId="52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 wrapText="1"/>
    </xf>
    <xf numFmtId="0" fontId="20" fillId="5" borderId="52" xfId="0" applyFont="1" applyFill="1" applyBorder="1" applyAlignment="1">
      <alignment horizontal="center" wrapText="1"/>
    </xf>
    <xf numFmtId="0" fontId="20" fillId="5" borderId="54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 wrapText="1"/>
    </xf>
    <xf numFmtId="0" fontId="20" fillId="7" borderId="28" xfId="0" applyFont="1" applyFill="1" applyBorder="1" applyAlignment="1">
      <alignment horizontal="center" wrapText="1"/>
    </xf>
    <xf numFmtId="0" fontId="20" fillId="4" borderId="28" xfId="0" applyFont="1" applyFill="1" applyBorder="1" applyAlignment="1">
      <alignment horizontal="center" wrapText="1"/>
    </xf>
    <xf numFmtId="0" fontId="20" fillId="2" borderId="50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horizontal="center" wrapText="1"/>
    </xf>
    <xf numFmtId="0" fontId="20" fillId="5" borderId="50" xfId="0" applyFont="1" applyFill="1" applyBorder="1" applyAlignment="1">
      <alignment horizontal="center" wrapText="1"/>
    </xf>
    <xf numFmtId="0" fontId="20" fillId="5" borderId="28" xfId="0" applyFont="1" applyFill="1" applyBorder="1" applyAlignment="1">
      <alignment horizontal="center" wrapText="1"/>
    </xf>
    <xf numFmtId="0" fontId="20" fillId="3" borderId="55" xfId="0" applyFont="1" applyFill="1" applyBorder="1" applyAlignment="1">
      <alignment horizontal="center" wrapText="1"/>
    </xf>
    <xf numFmtId="0" fontId="20" fillId="3" borderId="56" xfId="0" applyFont="1" applyFill="1" applyBorder="1" applyAlignment="1">
      <alignment horizontal="center" wrapText="1"/>
    </xf>
    <xf numFmtId="0" fontId="20" fillId="7" borderId="57" xfId="0" applyFont="1" applyFill="1" applyBorder="1" applyAlignment="1">
      <alignment horizontal="center" wrapText="1"/>
    </xf>
    <xf numFmtId="0" fontId="20" fillId="32" borderId="25" xfId="0" applyFont="1" applyFill="1" applyBorder="1" applyAlignment="1">
      <alignment horizontal="center" wrapText="1"/>
    </xf>
    <xf numFmtId="164" fontId="59" fillId="0" borderId="10" xfId="0" applyNumberFormat="1" applyFont="1" applyBorder="1" applyAlignment="1">
      <alignment horizontal="center"/>
    </xf>
    <xf numFmtId="0" fontId="20" fillId="4" borderId="57" xfId="0" applyFont="1" applyFill="1" applyBorder="1" applyAlignment="1">
      <alignment horizontal="center" wrapText="1"/>
    </xf>
    <xf numFmtId="0" fontId="20" fillId="2" borderId="55" xfId="0" applyFont="1" applyFill="1" applyBorder="1" applyAlignment="1">
      <alignment horizontal="center" wrapText="1"/>
    </xf>
    <xf numFmtId="0" fontId="20" fillId="2" borderId="57" xfId="0" applyFont="1" applyFill="1" applyBorder="1" applyAlignment="1">
      <alignment horizontal="center" wrapText="1"/>
    </xf>
    <xf numFmtId="0" fontId="20" fillId="5" borderId="55" xfId="0" applyFont="1" applyFill="1" applyBorder="1" applyAlignment="1">
      <alignment horizontal="center" wrapText="1"/>
    </xf>
    <xf numFmtId="0" fontId="20" fillId="5" borderId="57" xfId="0" applyFont="1" applyFill="1" applyBorder="1" applyAlignment="1">
      <alignment horizontal="center" wrapText="1"/>
    </xf>
    <xf numFmtId="0" fontId="59" fillId="0" borderId="15" xfId="0" applyFont="1" applyBorder="1" applyAlignment="1">
      <alignment horizontal="center" textRotation="45"/>
    </xf>
    <xf numFmtId="0" fontId="59" fillId="0" borderId="17" xfId="0" applyFont="1" applyBorder="1" applyAlignment="1">
      <alignment horizontal="center" textRotation="45"/>
    </xf>
    <xf numFmtId="0" fontId="59" fillId="0" borderId="58" xfId="0" applyFont="1" applyBorder="1" applyAlignment="1">
      <alignment horizontal="center" textRotation="45"/>
    </xf>
    <xf numFmtId="0" fontId="59" fillId="0" borderId="59" xfId="0" applyFont="1" applyBorder="1" applyAlignment="1">
      <alignment horizontal="center" textRotation="45"/>
    </xf>
    <xf numFmtId="0" fontId="59" fillId="0" borderId="18" xfId="0" applyFont="1" applyBorder="1" applyAlignment="1">
      <alignment horizontal="center" textRotation="45"/>
    </xf>
    <xf numFmtId="0" fontId="59" fillId="0" borderId="26" xfId="0" applyFont="1" applyBorder="1" applyAlignment="1">
      <alignment horizontal="center" textRotation="45"/>
    </xf>
    <xf numFmtId="0" fontId="59" fillId="0" borderId="57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9" xfId="0" applyNumberFormat="1" applyFont="1" applyBorder="1" applyAlignment="1">
      <alignment horizontal="center"/>
    </xf>
    <xf numFmtId="0" fontId="20" fillId="32" borderId="12" xfId="0" applyFont="1" applyFill="1" applyBorder="1" applyAlignment="1">
      <alignment horizontal="center" wrapText="1"/>
    </xf>
    <xf numFmtId="0" fontId="20" fillId="32" borderId="28" xfId="0" applyFont="1" applyFill="1" applyBorder="1" applyAlignment="1">
      <alignment horizontal="center" wrapText="1"/>
    </xf>
    <xf numFmtId="0" fontId="20" fillId="4" borderId="12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 wrapText="1"/>
    </xf>
    <xf numFmtId="164" fontId="59" fillId="0" borderId="25" xfId="0" applyNumberFormat="1" applyFont="1" applyBorder="1" applyAlignment="1">
      <alignment horizontal="center"/>
    </xf>
    <xf numFmtId="0" fontId="20" fillId="5" borderId="12" xfId="0" applyFont="1" applyFill="1" applyBorder="1" applyAlignment="1">
      <alignment horizontal="center" wrapText="1"/>
    </xf>
    <xf numFmtId="0" fontId="20" fillId="32" borderId="15" xfId="0" applyFont="1" applyFill="1" applyBorder="1" applyAlignment="1">
      <alignment horizontal="center" wrapText="1"/>
    </xf>
    <xf numFmtId="0" fontId="20" fillId="32" borderId="57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0" fillId="5" borderId="15" xfId="0" applyFont="1" applyFill="1" applyBorder="1" applyAlignment="1">
      <alignment horizontal="center" wrapText="1"/>
    </xf>
    <xf numFmtId="164" fontId="0" fillId="0" borderId="2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29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164" fontId="59" fillId="0" borderId="44" xfId="0" applyNumberFormat="1" applyFont="1" applyBorder="1" applyAlignment="1">
      <alignment horizontal="center"/>
    </xf>
    <xf numFmtId="164" fontId="59" fillId="0" borderId="46" xfId="0" applyNumberFormat="1" applyFont="1" applyBorder="1" applyAlignment="1">
      <alignment horizontal="center"/>
    </xf>
    <xf numFmtId="0" fontId="20" fillId="32" borderId="52" xfId="0" applyFont="1" applyFill="1" applyBorder="1" applyAlignment="1">
      <alignment horizontal="center" wrapText="1"/>
    </xf>
    <xf numFmtId="0" fontId="20" fillId="32" borderId="54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7" borderId="50" xfId="0" applyFont="1" applyFill="1" applyBorder="1" applyAlignment="1">
      <alignment horizontal="center" wrapText="1"/>
    </xf>
    <xf numFmtId="0" fontId="20" fillId="32" borderId="50" xfId="0" applyFont="1" applyFill="1" applyBorder="1" applyAlignment="1">
      <alignment horizontal="center" wrapText="1"/>
    </xf>
    <xf numFmtId="0" fontId="20" fillId="3" borderId="28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71" fillId="0" borderId="60" xfId="0" applyFont="1" applyBorder="1" applyAlignment="1">
      <alignment horizontal="center"/>
    </xf>
    <xf numFmtId="164" fontId="71" fillId="0" borderId="22" xfId="0" applyNumberFormat="1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6"/>
  <sheetViews>
    <sheetView zoomScalePageLayoutView="0" workbookViewId="0" topLeftCell="A1">
      <selection activeCell="N7" sqref="N7"/>
    </sheetView>
  </sheetViews>
  <sheetFormatPr defaultColWidth="9.140625" defaultRowHeight="15"/>
  <cols>
    <col min="3" max="3" width="6.57421875" style="0" customWidth="1"/>
    <col min="6" max="6" width="10.8515625" style="0" customWidth="1"/>
    <col min="8" max="8" width="8.28125" style="0" customWidth="1"/>
    <col min="10" max="10" width="8.421875" style="0" customWidth="1"/>
    <col min="11" max="11" width="8.28125" style="0" customWidth="1"/>
  </cols>
  <sheetData>
    <row r="1" spans="1:11" ht="2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20.2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8">
      <c r="A3" s="19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8">
      <c r="A4" s="194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8">
      <c r="A5" s="194" t="s">
        <v>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7" spans="1:11" ht="24.75" customHeight="1">
      <c r="A7" s="196" t="s">
        <v>5</v>
      </c>
      <c r="B7" s="197"/>
      <c r="C7" s="197"/>
      <c r="D7" s="197"/>
      <c r="E7" s="197"/>
      <c r="F7" s="196" t="s">
        <v>6</v>
      </c>
      <c r="G7" s="196"/>
      <c r="H7" s="196"/>
      <c r="I7" s="196"/>
      <c r="J7" s="196"/>
      <c r="K7" s="196"/>
    </row>
    <row r="8" spans="1:11" ht="24.75" customHeight="1">
      <c r="A8" s="196" t="s">
        <v>7</v>
      </c>
      <c r="B8" s="196"/>
      <c r="C8" s="196"/>
      <c r="D8" s="196"/>
      <c r="E8" s="196"/>
      <c r="F8" s="198" t="s">
        <v>8</v>
      </c>
      <c r="G8" s="199"/>
      <c r="H8" s="199"/>
      <c r="I8" s="199"/>
      <c r="J8" s="199"/>
      <c r="K8" s="200"/>
    </row>
    <row r="9" spans="1:11" ht="25.5" customHeight="1">
      <c r="A9" s="196" t="s">
        <v>9</v>
      </c>
      <c r="B9" s="196"/>
      <c r="C9" s="196"/>
      <c r="D9" s="196"/>
      <c r="E9" s="196"/>
      <c r="F9" s="196" t="s">
        <v>10</v>
      </c>
      <c r="G9" s="196"/>
      <c r="H9" s="196"/>
      <c r="I9" s="196"/>
      <c r="J9" s="196"/>
      <c r="K9" s="196"/>
    </row>
    <row r="10" spans="1:11" ht="25.5" customHeight="1">
      <c r="A10" s="196" t="s">
        <v>11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</row>
    <row r="11" spans="1:11" ht="25.5" customHeight="1">
      <c r="A11" s="192" t="s">
        <v>12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ht="25.5" customHeight="1">
      <c r="A12" s="1">
        <v>1</v>
      </c>
      <c r="B12" s="202" t="s">
        <v>13</v>
      </c>
      <c r="C12" s="202"/>
      <c r="D12" s="203" t="s">
        <v>14</v>
      </c>
      <c r="E12" s="203"/>
      <c r="F12" s="203"/>
      <c r="G12" s="203"/>
      <c r="H12" s="203"/>
      <c r="I12" s="203"/>
      <c r="J12" s="203"/>
      <c r="K12" s="203"/>
    </row>
    <row r="13" spans="1:11" ht="25.5" customHeight="1">
      <c r="A13" s="1">
        <v>2</v>
      </c>
      <c r="B13" s="202" t="s">
        <v>15</v>
      </c>
      <c r="C13" s="202"/>
      <c r="D13" s="203" t="s">
        <v>16</v>
      </c>
      <c r="E13" s="203"/>
      <c r="F13" s="203"/>
      <c r="G13" s="203"/>
      <c r="H13" s="203"/>
      <c r="I13" s="203"/>
      <c r="J13" s="203"/>
      <c r="K13" s="203"/>
    </row>
    <row r="14" spans="1:11" ht="25.5" customHeight="1">
      <c r="A14" s="1">
        <v>3</v>
      </c>
      <c r="B14" s="202" t="s">
        <v>17</v>
      </c>
      <c r="C14" s="202"/>
      <c r="D14" s="201" t="s">
        <v>18</v>
      </c>
      <c r="E14" s="201"/>
      <c r="F14" s="201"/>
      <c r="G14" s="201"/>
      <c r="H14" s="201"/>
      <c r="I14" s="201"/>
      <c r="J14" s="201"/>
      <c r="K14" s="201"/>
    </row>
    <row r="15" spans="1:11" ht="25.5" customHeight="1">
      <c r="A15" s="1">
        <v>4</v>
      </c>
      <c r="B15" s="202" t="s">
        <v>19</v>
      </c>
      <c r="C15" s="202"/>
      <c r="D15" s="201" t="s">
        <v>20</v>
      </c>
      <c r="E15" s="201"/>
      <c r="F15" s="201"/>
      <c r="G15" s="201"/>
      <c r="H15" s="201"/>
      <c r="I15" s="201"/>
      <c r="J15" s="201"/>
      <c r="K15" s="201"/>
    </row>
    <row r="17" spans="1:8" ht="15">
      <c r="A17" s="2" t="s">
        <v>21</v>
      </c>
      <c r="B17" s="2"/>
      <c r="C17" s="2"/>
      <c r="D17" s="2"/>
      <c r="E17" s="2"/>
      <c r="F17" s="2"/>
      <c r="G17" s="2"/>
      <c r="H17" s="2"/>
    </row>
    <row r="18" spans="1:11" ht="15">
      <c r="A18" s="204" t="s">
        <v>22</v>
      </c>
      <c r="B18" s="204"/>
      <c r="C18" s="204"/>
      <c r="D18" s="204"/>
      <c r="E18" s="204"/>
      <c r="F18" s="204"/>
      <c r="G18" s="204"/>
      <c r="H18" s="204" t="s">
        <v>23</v>
      </c>
      <c r="I18" s="204"/>
      <c r="J18" s="204"/>
      <c r="K18" s="204"/>
    </row>
    <row r="19" spans="1:11" ht="15">
      <c r="A19" s="205" t="s">
        <v>24</v>
      </c>
      <c r="B19" s="205"/>
      <c r="C19" s="205"/>
      <c r="D19" s="205"/>
      <c r="E19" s="205"/>
      <c r="F19" s="205"/>
      <c r="G19" s="205"/>
      <c r="H19" s="3">
        <v>1</v>
      </c>
      <c r="I19" s="3">
        <v>2</v>
      </c>
      <c r="J19" s="3">
        <v>3</v>
      </c>
      <c r="K19" s="3">
        <v>4</v>
      </c>
    </row>
    <row r="20" spans="1:11" ht="42.75" customHeight="1">
      <c r="A20" s="201" t="s">
        <v>25</v>
      </c>
      <c r="B20" s="201"/>
      <c r="C20" s="201"/>
      <c r="D20" s="201"/>
      <c r="E20" s="201"/>
      <c r="F20" s="201"/>
      <c r="G20" s="201"/>
      <c r="H20" s="4"/>
      <c r="I20" s="4"/>
      <c r="J20" s="4"/>
      <c r="K20" s="4"/>
    </row>
    <row r="21" spans="1:11" ht="25.5" customHeight="1">
      <c r="A21" s="206" t="s">
        <v>26</v>
      </c>
      <c r="B21" s="207"/>
      <c r="C21" s="207"/>
      <c r="D21" s="207"/>
      <c r="E21" s="207"/>
      <c r="F21" s="207"/>
      <c r="G21" s="208"/>
      <c r="H21" s="4"/>
      <c r="I21" s="4"/>
      <c r="J21" s="4"/>
      <c r="K21" s="4"/>
    </row>
    <row r="22" spans="1:11" ht="25.5" customHeight="1">
      <c r="A22" s="201" t="s">
        <v>27</v>
      </c>
      <c r="B22" s="201"/>
      <c r="C22" s="201"/>
      <c r="D22" s="201"/>
      <c r="E22" s="201"/>
      <c r="F22" s="201"/>
      <c r="G22" s="201"/>
      <c r="H22" s="4"/>
      <c r="I22" s="4"/>
      <c r="J22" s="4"/>
      <c r="K22" s="4"/>
    </row>
    <row r="23" spans="1:11" ht="25.5" customHeight="1">
      <c r="A23" s="209" t="s">
        <v>28</v>
      </c>
      <c r="B23" s="210"/>
      <c r="C23" s="210"/>
      <c r="D23" s="210"/>
      <c r="E23" s="210"/>
      <c r="F23" s="210"/>
      <c r="G23" s="211"/>
      <c r="H23" s="4"/>
      <c r="I23" s="4"/>
      <c r="J23" s="4"/>
      <c r="K23" s="4"/>
    </row>
    <row r="24" spans="1:11" ht="15">
      <c r="A24" s="205" t="s">
        <v>29</v>
      </c>
      <c r="B24" s="205"/>
      <c r="C24" s="205"/>
      <c r="D24" s="205"/>
      <c r="E24" s="205"/>
      <c r="F24" s="205"/>
      <c r="G24" s="205"/>
      <c r="H24" s="3">
        <v>1</v>
      </c>
      <c r="I24" s="3">
        <v>2</v>
      </c>
      <c r="J24" s="3">
        <v>3</v>
      </c>
      <c r="K24" s="3">
        <v>4</v>
      </c>
    </row>
    <row r="25" spans="1:11" ht="25.5" customHeight="1">
      <c r="A25" s="202" t="s">
        <v>30</v>
      </c>
      <c r="B25" s="202"/>
      <c r="C25" s="202"/>
      <c r="D25" s="202"/>
      <c r="E25" s="202"/>
      <c r="F25" s="202"/>
      <c r="G25" s="202"/>
      <c r="H25" s="4"/>
      <c r="I25" s="4"/>
      <c r="J25" s="4"/>
      <c r="K25" s="4"/>
    </row>
    <row r="26" spans="1:11" ht="25.5" customHeight="1">
      <c r="A26" s="202" t="s">
        <v>31</v>
      </c>
      <c r="B26" s="202"/>
      <c r="C26" s="202"/>
      <c r="D26" s="202"/>
      <c r="E26" s="202"/>
      <c r="F26" s="202"/>
      <c r="G26" s="202"/>
      <c r="H26" s="4"/>
      <c r="I26" s="4"/>
      <c r="J26" s="4"/>
      <c r="K26" s="4"/>
    </row>
    <row r="27" spans="1:11" ht="25.5" customHeight="1">
      <c r="A27" s="206" t="s">
        <v>32</v>
      </c>
      <c r="B27" s="207"/>
      <c r="C27" s="207"/>
      <c r="D27" s="207"/>
      <c r="E27" s="207"/>
      <c r="F27" s="207"/>
      <c r="G27" s="208"/>
      <c r="H27" s="4"/>
      <c r="I27" s="4"/>
      <c r="J27" s="4"/>
      <c r="K27" s="4"/>
    </row>
    <row r="28" spans="1:11" ht="30" customHeight="1">
      <c r="A28" s="206" t="s">
        <v>33</v>
      </c>
      <c r="B28" s="207"/>
      <c r="C28" s="207"/>
      <c r="D28" s="207"/>
      <c r="E28" s="207"/>
      <c r="F28" s="207"/>
      <c r="G28" s="208"/>
      <c r="H28" s="4"/>
      <c r="I28" s="4"/>
      <c r="J28" s="4"/>
      <c r="K28" s="4"/>
    </row>
    <row r="29" spans="1:11" ht="30.75" customHeight="1">
      <c r="A29" s="201" t="s">
        <v>34</v>
      </c>
      <c r="B29" s="201"/>
      <c r="C29" s="201"/>
      <c r="D29" s="201"/>
      <c r="E29" s="201"/>
      <c r="F29" s="201"/>
      <c r="G29" s="201"/>
      <c r="H29" s="4"/>
      <c r="I29" s="4"/>
      <c r="J29" s="4"/>
      <c r="K29" s="4"/>
    </row>
    <row r="30" spans="1:11" ht="25.5" customHeight="1">
      <c r="A30" s="206" t="s">
        <v>35</v>
      </c>
      <c r="B30" s="207"/>
      <c r="C30" s="207"/>
      <c r="D30" s="207"/>
      <c r="E30" s="207"/>
      <c r="F30" s="207"/>
      <c r="G30" s="208"/>
      <c r="H30" s="4"/>
      <c r="I30" s="4"/>
      <c r="J30" s="4"/>
      <c r="K30" s="4"/>
    </row>
    <row r="31" spans="1:11" ht="15">
      <c r="A31" s="205" t="s">
        <v>36</v>
      </c>
      <c r="B31" s="205"/>
      <c r="C31" s="205"/>
      <c r="D31" s="205"/>
      <c r="E31" s="205"/>
      <c r="F31" s="205"/>
      <c r="G31" s="205"/>
      <c r="H31" s="3">
        <v>1</v>
      </c>
      <c r="I31" s="3">
        <v>2</v>
      </c>
      <c r="J31" s="3">
        <v>3</v>
      </c>
      <c r="K31" s="3">
        <v>4</v>
      </c>
    </row>
    <row r="32" spans="1:11" ht="42" customHeight="1">
      <c r="A32" s="201" t="s">
        <v>37</v>
      </c>
      <c r="B32" s="201"/>
      <c r="C32" s="201"/>
      <c r="D32" s="201"/>
      <c r="E32" s="201"/>
      <c r="F32" s="201"/>
      <c r="G32" s="201"/>
      <c r="H32" s="4"/>
      <c r="I32" s="4"/>
      <c r="J32" s="4"/>
      <c r="K32" s="4"/>
    </row>
    <row r="33" spans="1:11" ht="25.5" customHeight="1">
      <c r="A33" s="202" t="s">
        <v>38</v>
      </c>
      <c r="B33" s="202"/>
      <c r="C33" s="202"/>
      <c r="D33" s="202"/>
      <c r="E33" s="202"/>
      <c r="F33" s="202"/>
      <c r="G33" s="202"/>
      <c r="H33" s="4"/>
      <c r="I33" s="4"/>
      <c r="J33" s="4"/>
      <c r="K33" s="4"/>
    </row>
    <row r="35" spans="1:11" ht="15">
      <c r="A35" s="212" t="s">
        <v>39</v>
      </c>
      <c r="B35" s="212"/>
      <c r="C35" s="212"/>
      <c r="D35" s="212"/>
      <c r="E35" s="212"/>
      <c r="F35" s="212"/>
      <c r="G35" s="212"/>
      <c r="H35" s="5">
        <v>1</v>
      </c>
      <c r="I35" s="5">
        <v>2</v>
      </c>
      <c r="J35" s="5">
        <v>3</v>
      </c>
      <c r="K35" s="5">
        <v>4</v>
      </c>
    </row>
    <row r="36" spans="1:11" ht="25.5" customHeight="1">
      <c r="A36" s="201" t="s">
        <v>40</v>
      </c>
      <c r="B36" s="201"/>
      <c r="C36" s="201"/>
      <c r="D36" s="201"/>
      <c r="E36" s="201"/>
      <c r="F36" s="201"/>
      <c r="G36" s="201"/>
      <c r="H36" s="4"/>
      <c r="I36" s="4"/>
      <c r="J36" s="4"/>
      <c r="K36" s="4"/>
    </row>
    <row r="37" spans="1:11" ht="25.5" customHeight="1">
      <c r="A37" s="201" t="s">
        <v>41</v>
      </c>
      <c r="B37" s="201"/>
      <c r="C37" s="201"/>
      <c r="D37" s="201"/>
      <c r="E37" s="201"/>
      <c r="F37" s="201"/>
      <c r="G37" s="201"/>
      <c r="H37" s="4"/>
      <c r="I37" s="4"/>
      <c r="J37" s="4"/>
      <c r="K37" s="4"/>
    </row>
    <row r="38" spans="1:11" ht="42" customHeight="1">
      <c r="A38" s="201" t="s">
        <v>42</v>
      </c>
      <c r="B38" s="201"/>
      <c r="C38" s="201"/>
      <c r="D38" s="201"/>
      <c r="E38" s="201"/>
      <c r="F38" s="201"/>
      <c r="G38" s="201"/>
      <c r="H38" s="4"/>
      <c r="I38" s="4"/>
      <c r="J38" s="4"/>
      <c r="K38" s="4"/>
    </row>
    <row r="39" spans="1:11" ht="25.5" customHeight="1">
      <c r="A39" s="201" t="s">
        <v>43</v>
      </c>
      <c r="B39" s="201"/>
      <c r="C39" s="201"/>
      <c r="D39" s="201"/>
      <c r="E39" s="201"/>
      <c r="F39" s="201"/>
      <c r="G39" s="201"/>
      <c r="H39" s="4"/>
      <c r="I39" s="4"/>
      <c r="J39" s="4"/>
      <c r="K39" s="4"/>
    </row>
    <row r="41" spans="1:11" ht="15">
      <c r="A41" s="205" t="s">
        <v>44</v>
      </c>
      <c r="B41" s="205"/>
      <c r="C41" s="205"/>
      <c r="D41" s="205"/>
      <c r="E41" s="205"/>
      <c r="F41" s="205"/>
      <c r="G41" s="205"/>
      <c r="H41" s="3">
        <v>1</v>
      </c>
      <c r="I41" s="3">
        <v>2</v>
      </c>
      <c r="J41" s="3">
        <v>3</v>
      </c>
      <c r="K41" s="3">
        <v>4</v>
      </c>
    </row>
    <row r="42" spans="1:11" ht="25.5" customHeight="1">
      <c r="A42" s="201" t="s">
        <v>45</v>
      </c>
      <c r="B42" s="201"/>
      <c r="C42" s="201"/>
      <c r="D42" s="201"/>
      <c r="E42" s="201"/>
      <c r="F42" s="201"/>
      <c r="G42" s="201"/>
      <c r="H42" s="4"/>
      <c r="I42" s="4"/>
      <c r="J42" s="4"/>
      <c r="K42" s="4"/>
    </row>
    <row r="43" spans="1:11" ht="25.5" customHeight="1">
      <c r="A43" s="201" t="s">
        <v>46</v>
      </c>
      <c r="B43" s="201"/>
      <c r="C43" s="201"/>
      <c r="D43" s="201"/>
      <c r="E43" s="201"/>
      <c r="F43" s="201"/>
      <c r="G43" s="201"/>
      <c r="H43" s="4"/>
      <c r="I43" s="4"/>
      <c r="J43" s="4"/>
      <c r="K43" s="4"/>
    </row>
    <row r="44" spans="1:11" ht="25.5" customHeight="1">
      <c r="A44" s="201" t="s">
        <v>47</v>
      </c>
      <c r="B44" s="201"/>
      <c r="C44" s="201"/>
      <c r="D44" s="201"/>
      <c r="E44" s="201"/>
      <c r="F44" s="201"/>
      <c r="G44" s="201"/>
      <c r="H44" s="4"/>
      <c r="I44" s="4"/>
      <c r="J44" s="4"/>
      <c r="K44" s="4"/>
    </row>
    <row r="45" spans="1:11" ht="25.5" customHeight="1">
      <c r="A45" s="201" t="s">
        <v>48</v>
      </c>
      <c r="B45" s="201"/>
      <c r="C45" s="201"/>
      <c r="D45" s="201"/>
      <c r="E45" s="201"/>
      <c r="F45" s="201"/>
      <c r="G45" s="201"/>
      <c r="H45" s="4"/>
      <c r="I45" s="4"/>
      <c r="J45" s="4"/>
      <c r="K45" s="4"/>
    </row>
    <row r="46" spans="1:11" ht="39.75" customHeight="1">
      <c r="A46" s="201" t="s">
        <v>49</v>
      </c>
      <c r="B46" s="201"/>
      <c r="C46" s="201"/>
      <c r="D46" s="201"/>
      <c r="E46" s="201"/>
      <c r="F46" s="201"/>
      <c r="G46" s="201"/>
      <c r="H46" s="4"/>
      <c r="I46" s="4"/>
      <c r="J46" s="4"/>
      <c r="K46" s="4"/>
    </row>
    <row r="48" spans="1:11" ht="15">
      <c r="A48" s="205" t="s">
        <v>50</v>
      </c>
      <c r="B48" s="205"/>
      <c r="C48" s="205"/>
      <c r="D48" s="205"/>
      <c r="E48" s="205"/>
      <c r="F48" s="205"/>
      <c r="G48" s="205"/>
      <c r="H48" s="3">
        <v>1</v>
      </c>
      <c r="I48" s="3">
        <v>2</v>
      </c>
      <c r="J48" s="3">
        <v>3</v>
      </c>
      <c r="K48" s="3">
        <v>4</v>
      </c>
    </row>
    <row r="49" spans="1:11" ht="25.5" customHeight="1">
      <c r="A49" s="201" t="s">
        <v>51</v>
      </c>
      <c r="B49" s="201"/>
      <c r="C49" s="201"/>
      <c r="D49" s="201"/>
      <c r="E49" s="201"/>
      <c r="F49" s="201"/>
      <c r="G49" s="201"/>
      <c r="H49" s="4"/>
      <c r="I49" s="4"/>
      <c r="J49" s="4"/>
      <c r="K49" s="4"/>
    </row>
    <row r="50" spans="1:11" ht="25.5" customHeight="1">
      <c r="A50" s="201" t="s">
        <v>52</v>
      </c>
      <c r="B50" s="201"/>
      <c r="C50" s="201"/>
      <c r="D50" s="201"/>
      <c r="E50" s="201"/>
      <c r="F50" s="201"/>
      <c r="G50" s="201"/>
      <c r="H50" s="4"/>
      <c r="I50" s="4"/>
      <c r="J50" s="4"/>
      <c r="K50" s="4"/>
    </row>
    <row r="51" spans="1:11" ht="25.5" customHeight="1">
      <c r="A51" s="201" t="s">
        <v>53</v>
      </c>
      <c r="B51" s="201"/>
      <c r="C51" s="201"/>
      <c r="D51" s="201"/>
      <c r="E51" s="201"/>
      <c r="F51" s="201"/>
      <c r="G51" s="201"/>
      <c r="H51" s="4"/>
      <c r="I51" s="4"/>
      <c r="J51" s="4"/>
      <c r="K51" s="4"/>
    </row>
    <row r="52" spans="1:11" ht="38.25" customHeight="1">
      <c r="A52" s="201" t="s">
        <v>54</v>
      </c>
      <c r="B52" s="201"/>
      <c r="C52" s="201"/>
      <c r="D52" s="201"/>
      <c r="E52" s="201"/>
      <c r="F52" s="201"/>
      <c r="G52" s="201"/>
      <c r="H52" s="4"/>
      <c r="I52" s="4"/>
      <c r="J52" s="4"/>
      <c r="K52" s="4"/>
    </row>
    <row r="55" spans="1:11" ht="15">
      <c r="A55" s="217" t="s">
        <v>55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9:11" ht="15.75">
      <c r="I56" s="213" t="s">
        <v>56</v>
      </c>
      <c r="J56" s="213"/>
      <c r="K56" s="213"/>
    </row>
    <row r="65" ht="15.75" thickBot="1"/>
    <row r="66" spans="1:11" ht="15.75" thickBot="1">
      <c r="A66" s="214" t="s">
        <v>57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6"/>
    </row>
  </sheetData>
  <sheetProtection/>
  <mergeCells count="57">
    <mergeCell ref="I56:K56"/>
    <mergeCell ref="A66:K66"/>
    <mergeCell ref="A48:G48"/>
    <mergeCell ref="A49:G49"/>
    <mergeCell ref="A50:G50"/>
    <mergeCell ref="A51:G51"/>
    <mergeCell ref="A52:G52"/>
    <mergeCell ref="A55:K55"/>
    <mergeCell ref="A46:G46"/>
    <mergeCell ref="A33:G33"/>
    <mergeCell ref="A35:G35"/>
    <mergeCell ref="A36:G36"/>
    <mergeCell ref="A37:G37"/>
    <mergeCell ref="A38:G38"/>
    <mergeCell ref="A39:G39"/>
    <mergeCell ref="A41:G41"/>
    <mergeCell ref="A42:G42"/>
    <mergeCell ref="A43:G43"/>
    <mergeCell ref="A44:G44"/>
    <mergeCell ref="A45:G45"/>
    <mergeCell ref="A32:G32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20:G20"/>
    <mergeCell ref="B12:C12"/>
    <mergeCell ref="D12:K12"/>
    <mergeCell ref="B13:C13"/>
    <mergeCell ref="D13:K13"/>
    <mergeCell ref="B14:C14"/>
    <mergeCell ref="D14:K14"/>
    <mergeCell ref="B15:C15"/>
    <mergeCell ref="D15:K15"/>
    <mergeCell ref="A18:G18"/>
    <mergeCell ref="H18:K18"/>
    <mergeCell ref="A19:G19"/>
    <mergeCell ref="A11:K11"/>
    <mergeCell ref="A1:K1"/>
    <mergeCell ref="A2:K2"/>
    <mergeCell ref="A3:K3"/>
    <mergeCell ref="A4:K4"/>
    <mergeCell ref="A5:K5"/>
    <mergeCell ref="A7:E7"/>
    <mergeCell ref="F7:K7"/>
    <mergeCell ref="A8:E8"/>
    <mergeCell ref="F8:K8"/>
    <mergeCell ref="A9:E9"/>
    <mergeCell ref="F9:K9"/>
    <mergeCell ref="A10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9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9.28125" style="24" customWidth="1"/>
    <col min="2" max="2" width="45.421875" style="6" customWidth="1"/>
    <col min="3" max="16384" width="9.140625" style="6" customWidth="1"/>
  </cols>
  <sheetData>
    <row r="1" spans="1:2" ht="19.5" customHeight="1">
      <c r="A1" s="218" t="s">
        <v>58</v>
      </c>
      <c r="B1" s="218"/>
    </row>
    <row r="2" spans="1:2" ht="18.75">
      <c r="A2" s="7" t="s">
        <v>59</v>
      </c>
      <c r="B2" s="8" t="s">
        <v>60</v>
      </c>
    </row>
    <row r="3" spans="1:2" ht="15">
      <c r="A3" s="9" t="s">
        <v>61</v>
      </c>
      <c r="B3" s="9" t="s">
        <v>62</v>
      </c>
    </row>
    <row r="4" spans="1:2" ht="15">
      <c r="A4" s="9" t="s">
        <v>63</v>
      </c>
      <c r="B4" s="9" t="s">
        <v>64</v>
      </c>
    </row>
    <row r="5" spans="1:2" ht="15">
      <c r="A5" s="6"/>
      <c r="B5" s="9" t="s">
        <v>65</v>
      </c>
    </row>
    <row r="6" spans="1:2" ht="18.75">
      <c r="A6" s="10" t="s">
        <v>66</v>
      </c>
      <c r="B6" s="11" t="s">
        <v>67</v>
      </c>
    </row>
    <row r="7" spans="1:2" ht="15">
      <c r="A7" s="9" t="s">
        <v>68</v>
      </c>
      <c r="B7" s="11" t="s">
        <v>69</v>
      </c>
    </row>
    <row r="8" spans="1:2" ht="15">
      <c r="A8" s="9" t="s">
        <v>70</v>
      </c>
      <c r="B8" s="11" t="s">
        <v>71</v>
      </c>
    </row>
    <row r="9" spans="1:2" ht="15">
      <c r="A9" s="9" t="s">
        <v>72</v>
      </c>
      <c r="B9" s="11" t="s">
        <v>73</v>
      </c>
    </row>
    <row r="10" spans="1:2" ht="15">
      <c r="A10" s="9" t="s">
        <v>74</v>
      </c>
      <c r="B10" s="11" t="s">
        <v>75</v>
      </c>
    </row>
    <row r="11" spans="1:2" ht="15">
      <c r="A11" s="12" t="s">
        <v>76</v>
      </c>
      <c r="B11" s="11" t="s">
        <v>77</v>
      </c>
    </row>
    <row r="12" spans="1:2" ht="15">
      <c r="A12" s="12" t="s">
        <v>78</v>
      </c>
      <c r="B12" s="11" t="s">
        <v>79</v>
      </c>
    </row>
    <row r="13" spans="1:2" ht="15.75">
      <c r="A13" s="13" t="s">
        <v>80</v>
      </c>
      <c r="B13" s="11" t="s">
        <v>81</v>
      </c>
    </row>
    <row r="14" spans="1:2" ht="15.75">
      <c r="A14" s="13" t="s">
        <v>82</v>
      </c>
      <c r="B14" s="11" t="s">
        <v>83</v>
      </c>
    </row>
    <row r="15" spans="1:2" ht="15.75">
      <c r="A15" s="13" t="s">
        <v>84</v>
      </c>
      <c r="B15" s="11" t="s">
        <v>85</v>
      </c>
    </row>
    <row r="16" ht="15.75">
      <c r="A16" s="13" t="s">
        <v>86</v>
      </c>
    </row>
    <row r="17" spans="1:2" ht="18.75">
      <c r="A17" s="6"/>
      <c r="B17" s="14" t="s">
        <v>87</v>
      </c>
    </row>
    <row r="18" spans="1:2" ht="18.75">
      <c r="A18" s="15" t="s">
        <v>88</v>
      </c>
      <c r="B18" s="9" t="s">
        <v>89</v>
      </c>
    </row>
    <row r="19" spans="1:2" ht="15">
      <c r="A19" s="16" t="s">
        <v>90</v>
      </c>
      <c r="B19" s="9" t="s">
        <v>91</v>
      </c>
    </row>
    <row r="20" spans="1:2" ht="15">
      <c r="A20" s="16" t="s">
        <v>92</v>
      </c>
      <c r="B20" s="9" t="s">
        <v>93</v>
      </c>
    </row>
    <row r="21" spans="1:2" ht="15">
      <c r="A21" s="16" t="s">
        <v>94</v>
      </c>
      <c r="B21" s="9" t="s">
        <v>95</v>
      </c>
    </row>
    <row r="22" spans="1:2" ht="15">
      <c r="A22" s="16" t="s">
        <v>96</v>
      </c>
      <c r="B22" s="12" t="s">
        <v>97</v>
      </c>
    </row>
    <row r="23" spans="1:2" ht="15">
      <c r="A23" s="16" t="s">
        <v>98</v>
      </c>
      <c r="B23" s="12" t="s">
        <v>99</v>
      </c>
    </row>
    <row r="24" spans="1:2" ht="15.75">
      <c r="A24" s="16" t="s">
        <v>100</v>
      </c>
      <c r="B24" s="13" t="s">
        <v>101</v>
      </c>
    </row>
    <row r="25" spans="1:2" ht="15.75">
      <c r="A25" s="16" t="s">
        <v>102</v>
      </c>
      <c r="B25" s="13" t="s">
        <v>103</v>
      </c>
    </row>
    <row r="26" spans="1:2" ht="15.75">
      <c r="A26" s="16" t="s">
        <v>104</v>
      </c>
      <c r="B26" s="13" t="s">
        <v>105</v>
      </c>
    </row>
    <row r="27" spans="1:2" ht="15.75">
      <c r="A27" s="16" t="s">
        <v>106</v>
      </c>
      <c r="B27" s="13" t="s">
        <v>107</v>
      </c>
    </row>
    <row r="28" spans="1:2" ht="15.75">
      <c r="A28" s="16" t="s">
        <v>108</v>
      </c>
      <c r="B28" s="13" t="s">
        <v>109</v>
      </c>
    </row>
    <row r="29" spans="1:2" ht="15.75">
      <c r="A29" s="16" t="s">
        <v>110</v>
      </c>
      <c r="B29" s="13" t="s">
        <v>111</v>
      </c>
    </row>
    <row r="30" spans="1:2" ht="15.75">
      <c r="A30" s="16" t="s">
        <v>112</v>
      </c>
      <c r="B30" s="13" t="s">
        <v>113</v>
      </c>
    </row>
    <row r="31" spans="1:2" ht="15.75">
      <c r="A31" s="16" t="s">
        <v>114</v>
      </c>
      <c r="B31" s="17" t="s">
        <v>115</v>
      </c>
    </row>
    <row r="32" spans="1:2" ht="33.75">
      <c r="A32" s="16" t="s">
        <v>116</v>
      </c>
      <c r="B32" s="18" t="s">
        <v>117</v>
      </c>
    </row>
    <row r="33" spans="1:2" ht="15">
      <c r="A33" s="16" t="s">
        <v>118</v>
      </c>
      <c r="B33" s="9" t="s">
        <v>119</v>
      </c>
    </row>
    <row r="34" spans="1:2" ht="15">
      <c r="A34" s="19" t="s">
        <v>120</v>
      </c>
      <c r="B34" s="12" t="s">
        <v>121</v>
      </c>
    </row>
    <row r="35" spans="1:2" ht="15">
      <c r="A35" s="19" t="s">
        <v>122</v>
      </c>
      <c r="B35" s="12" t="s">
        <v>123</v>
      </c>
    </row>
    <row r="36" spans="1:2" ht="15">
      <c r="A36" s="20" t="s">
        <v>124</v>
      </c>
      <c r="B36" s="9" t="s">
        <v>125</v>
      </c>
    </row>
    <row r="37" spans="1:2" ht="15">
      <c r="A37" s="19" t="s">
        <v>126</v>
      </c>
      <c r="B37" s="9"/>
    </row>
    <row r="38" spans="1:2" ht="15.75">
      <c r="A38" s="21" t="s">
        <v>127</v>
      </c>
      <c r="B38" s="9" t="s">
        <v>128</v>
      </c>
    </row>
    <row r="39" spans="1:2" ht="15.75">
      <c r="A39" s="21" t="s">
        <v>129</v>
      </c>
      <c r="B39" s="9" t="s">
        <v>130</v>
      </c>
    </row>
    <row r="40" spans="1:2" ht="15.75">
      <c r="A40" s="21" t="s">
        <v>131</v>
      </c>
      <c r="B40" s="9" t="s">
        <v>132</v>
      </c>
    </row>
    <row r="41" spans="1:2" ht="15">
      <c r="A41" s="6"/>
      <c r="B41" s="9" t="s">
        <v>133</v>
      </c>
    </row>
    <row r="42" spans="1:2" ht="18.75">
      <c r="A42" s="22" t="s">
        <v>134</v>
      </c>
      <c r="B42" s="9" t="s">
        <v>135</v>
      </c>
    </row>
    <row r="43" spans="1:2" ht="15.75">
      <c r="A43" s="17" t="s">
        <v>136</v>
      </c>
      <c r="B43" s="9" t="s">
        <v>137</v>
      </c>
    </row>
    <row r="44" spans="1:2" ht="15">
      <c r="A44" s="6"/>
      <c r="B44" s="9" t="s">
        <v>138</v>
      </c>
    </row>
    <row r="45" spans="1:2" ht="15">
      <c r="A45" s="6"/>
      <c r="B45" s="9" t="s">
        <v>139</v>
      </c>
    </row>
    <row r="46" spans="1:2" ht="15">
      <c r="A46" s="6"/>
      <c r="B46" s="9" t="s">
        <v>140</v>
      </c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8" ht="15">
      <c r="A88" s="6"/>
    </row>
    <row r="89" ht="15">
      <c r="A89" s="6"/>
    </row>
    <row r="90" ht="15">
      <c r="A90" s="23"/>
    </row>
  </sheetData>
  <sheetProtection/>
  <mergeCells count="1">
    <mergeCell ref="A1:B1"/>
  </mergeCells>
  <printOptions/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S5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0" customWidth="1"/>
    <col min="2" max="2" width="11.8515625" style="0" customWidth="1"/>
    <col min="3" max="3" width="7.00390625" style="0" customWidth="1"/>
    <col min="4" max="4" width="7.421875" style="0" customWidth="1"/>
    <col min="5" max="5" width="7.28125" style="0" customWidth="1"/>
    <col min="6" max="6" width="7.421875" style="0" customWidth="1"/>
    <col min="7" max="7" width="7.57421875" style="0" customWidth="1"/>
    <col min="8" max="8" width="7.421875" style="0" customWidth="1"/>
    <col min="9" max="9" width="7.28125" style="0" customWidth="1"/>
    <col min="10" max="10" width="7.7109375" style="0" customWidth="1"/>
    <col min="11" max="11" width="7.28125" style="0" customWidth="1"/>
    <col min="12" max="12" width="7.140625" style="0" customWidth="1"/>
    <col min="13" max="13" width="7.421875" style="0" customWidth="1"/>
    <col min="14" max="15" width="7.140625" style="0" customWidth="1"/>
    <col min="16" max="16" width="7.421875" style="0" customWidth="1"/>
    <col min="17" max="18" width="7.28125" style="0" customWidth="1"/>
    <col min="19" max="19" width="7.00390625" style="0" customWidth="1"/>
    <col min="20" max="22" width="7.140625" style="0" customWidth="1"/>
    <col min="23" max="23" width="6.8515625" style="0" customWidth="1"/>
  </cols>
  <sheetData>
    <row r="1" spans="1:23" ht="19.5" customHeight="1">
      <c r="A1" s="219" t="s">
        <v>141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</row>
    <row r="2" spans="1:23" ht="16.5" customHeight="1" thickBot="1">
      <c r="A2" s="222" t="s">
        <v>142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</row>
    <row r="3" spans="1:23" ht="15.75" customHeight="1">
      <c r="A3" s="25"/>
      <c r="B3" s="25"/>
      <c r="C3" s="225" t="s">
        <v>143</v>
      </c>
      <c r="D3" s="226"/>
      <c r="E3" s="227"/>
      <c r="F3" s="228" t="s">
        <v>144</v>
      </c>
      <c r="G3" s="229"/>
      <c r="H3" s="230"/>
      <c r="I3" s="231" t="s">
        <v>145</v>
      </c>
      <c r="J3" s="232"/>
      <c r="K3" s="233"/>
      <c r="L3" s="234" t="s">
        <v>146</v>
      </c>
      <c r="M3" s="235"/>
      <c r="N3" s="236"/>
      <c r="O3" s="237" t="s">
        <v>147</v>
      </c>
      <c r="P3" s="238"/>
      <c r="Q3" s="239"/>
      <c r="R3" s="240" t="s">
        <v>148</v>
      </c>
      <c r="S3" s="241"/>
      <c r="T3" s="242"/>
      <c r="U3" s="243" t="s">
        <v>148</v>
      </c>
      <c r="V3" s="241"/>
      <c r="W3" s="244"/>
    </row>
    <row r="4" spans="1:23" ht="15.75">
      <c r="A4" s="256" t="s">
        <v>6</v>
      </c>
      <c r="B4" s="259" t="s">
        <v>149</v>
      </c>
      <c r="C4" s="260" t="s">
        <v>150</v>
      </c>
      <c r="D4" s="261"/>
      <c r="E4" s="262"/>
      <c r="F4" s="263" t="s">
        <v>151</v>
      </c>
      <c r="G4" s="264"/>
      <c r="H4" s="265"/>
      <c r="I4" s="266" t="s">
        <v>152</v>
      </c>
      <c r="J4" s="267"/>
      <c r="K4" s="268"/>
      <c r="L4" s="245" t="s">
        <v>153</v>
      </c>
      <c r="M4" s="246"/>
      <c r="N4" s="247"/>
      <c r="O4" s="289" t="s">
        <v>154</v>
      </c>
      <c r="P4" s="290"/>
      <c r="Q4" s="291"/>
      <c r="R4" s="292" t="s">
        <v>155</v>
      </c>
      <c r="S4" s="293"/>
      <c r="T4" s="294"/>
      <c r="U4" s="295" t="s">
        <v>156</v>
      </c>
      <c r="V4" s="293"/>
      <c r="W4" s="296"/>
    </row>
    <row r="5" spans="1:23" ht="15.75" customHeight="1">
      <c r="A5" s="257"/>
      <c r="B5" s="259"/>
      <c r="C5" s="269" t="s">
        <v>157</v>
      </c>
      <c r="D5" s="270"/>
      <c r="E5" s="271"/>
      <c r="F5" s="272" t="s">
        <v>157</v>
      </c>
      <c r="G5" s="273"/>
      <c r="H5" s="274"/>
      <c r="I5" s="275" t="s">
        <v>157</v>
      </c>
      <c r="J5" s="276"/>
      <c r="K5" s="277"/>
      <c r="L5" s="278" t="s">
        <v>157</v>
      </c>
      <c r="M5" s="279"/>
      <c r="N5" s="280"/>
      <c r="O5" s="281" t="s">
        <v>157</v>
      </c>
      <c r="P5" s="282"/>
      <c r="Q5" s="283"/>
      <c r="R5" s="297" t="s">
        <v>158</v>
      </c>
      <c r="S5" s="298"/>
      <c r="T5" s="299"/>
      <c r="U5" s="300" t="s">
        <v>157</v>
      </c>
      <c r="V5" s="298"/>
      <c r="W5" s="301"/>
    </row>
    <row r="6" spans="1:23" ht="47.25">
      <c r="A6" s="258"/>
      <c r="B6" s="259"/>
      <c r="C6" s="26" t="s">
        <v>159</v>
      </c>
      <c r="D6" s="248" t="s">
        <v>160</v>
      </c>
      <c r="E6" s="249"/>
      <c r="F6" s="27" t="s">
        <v>159</v>
      </c>
      <c r="G6" s="250" t="s">
        <v>160</v>
      </c>
      <c r="H6" s="251"/>
      <c r="I6" s="28" t="s">
        <v>159</v>
      </c>
      <c r="J6" s="252" t="s">
        <v>160</v>
      </c>
      <c r="K6" s="253"/>
      <c r="L6" s="29" t="s">
        <v>159</v>
      </c>
      <c r="M6" s="254" t="s">
        <v>160</v>
      </c>
      <c r="N6" s="255"/>
      <c r="O6" s="30" t="s">
        <v>159</v>
      </c>
      <c r="P6" s="284" t="s">
        <v>160</v>
      </c>
      <c r="Q6" s="285"/>
      <c r="R6" s="31" t="s">
        <v>159</v>
      </c>
      <c r="S6" s="286" t="s">
        <v>160</v>
      </c>
      <c r="T6" s="287"/>
      <c r="U6" s="32" t="s">
        <v>159</v>
      </c>
      <c r="V6" s="286" t="s">
        <v>160</v>
      </c>
      <c r="W6" s="288"/>
    </row>
    <row r="7" spans="1:45" ht="23.25">
      <c r="A7" s="33" t="s">
        <v>161</v>
      </c>
      <c r="B7" s="34" t="s">
        <v>162</v>
      </c>
      <c r="C7" s="35">
        <v>4</v>
      </c>
      <c r="D7" s="36">
        <v>0.091</v>
      </c>
      <c r="E7" s="37">
        <f>C7*D7</f>
        <v>0.364</v>
      </c>
      <c r="F7" s="38">
        <v>4</v>
      </c>
      <c r="G7" s="39">
        <v>0.063</v>
      </c>
      <c r="H7" s="40">
        <f aca="true" t="shared" si="0" ref="H7:H54">F7*G7</f>
        <v>0.252</v>
      </c>
      <c r="I7" s="41">
        <v>4</v>
      </c>
      <c r="J7" s="42">
        <v>0.083</v>
      </c>
      <c r="K7" s="43">
        <f aca="true" t="shared" si="1" ref="K7:K54">I7*J7</f>
        <v>0.332</v>
      </c>
      <c r="L7" s="44">
        <v>4</v>
      </c>
      <c r="M7" s="45">
        <v>0.071</v>
      </c>
      <c r="N7" s="46">
        <f aca="true" t="shared" si="2" ref="N7:N54">L7*M7</f>
        <v>0.284</v>
      </c>
      <c r="O7" s="47">
        <v>4</v>
      </c>
      <c r="P7" s="48">
        <v>0.042</v>
      </c>
      <c r="Q7" s="49">
        <f aca="true" t="shared" si="3" ref="Q7:Q54">O7*P7</f>
        <v>0.168</v>
      </c>
      <c r="R7" s="50"/>
      <c r="S7" s="51"/>
      <c r="T7" s="52">
        <f>R7*S7</f>
        <v>0</v>
      </c>
      <c r="U7" s="53"/>
      <c r="V7" s="51"/>
      <c r="W7" s="54">
        <f>U7*V7</f>
        <v>0</v>
      </c>
      <c r="AR7" s="55" t="s">
        <v>163</v>
      </c>
      <c r="AS7" s="55" t="s">
        <v>159</v>
      </c>
    </row>
    <row r="8" spans="1:45" ht="15">
      <c r="A8" s="4" t="s">
        <v>161</v>
      </c>
      <c r="B8" s="34" t="s">
        <v>164</v>
      </c>
      <c r="C8" s="35">
        <v>4</v>
      </c>
      <c r="D8" s="36">
        <v>0.091</v>
      </c>
      <c r="E8" s="37">
        <f aca="true" t="shared" si="4" ref="E8:E54">C8*D8</f>
        <v>0.364</v>
      </c>
      <c r="F8" s="38">
        <v>4</v>
      </c>
      <c r="G8" s="39">
        <v>0.063</v>
      </c>
      <c r="H8" s="40">
        <f t="shared" si="0"/>
        <v>0.252</v>
      </c>
      <c r="I8" s="41">
        <v>4</v>
      </c>
      <c r="J8" s="42">
        <v>0.083</v>
      </c>
      <c r="K8" s="43">
        <f t="shared" si="1"/>
        <v>0.332</v>
      </c>
      <c r="L8" s="56">
        <v>4</v>
      </c>
      <c r="M8" s="45">
        <v>0.071</v>
      </c>
      <c r="N8" s="46">
        <f t="shared" si="2"/>
        <v>0.284</v>
      </c>
      <c r="O8" s="57">
        <v>4</v>
      </c>
      <c r="P8" s="48">
        <v>0.042</v>
      </c>
      <c r="Q8" s="49">
        <f t="shared" si="3"/>
        <v>0.168</v>
      </c>
      <c r="R8" s="58"/>
      <c r="S8" s="51"/>
      <c r="T8" s="59"/>
      <c r="U8" s="60"/>
      <c r="V8" s="51"/>
      <c r="W8" s="61"/>
      <c r="AR8" s="62" t="s">
        <v>165</v>
      </c>
      <c r="AS8" s="62">
        <v>4</v>
      </c>
    </row>
    <row r="9" spans="1:45" ht="15">
      <c r="A9" s="4" t="s">
        <v>161</v>
      </c>
      <c r="B9" s="34" t="s">
        <v>166</v>
      </c>
      <c r="C9" s="35">
        <v>3</v>
      </c>
      <c r="D9" s="36">
        <v>0.091</v>
      </c>
      <c r="E9" s="37">
        <f t="shared" si="4"/>
        <v>0.273</v>
      </c>
      <c r="F9" s="38"/>
      <c r="G9" s="39"/>
      <c r="H9" s="40">
        <f t="shared" si="0"/>
        <v>0</v>
      </c>
      <c r="I9" s="41">
        <v>3</v>
      </c>
      <c r="J9" s="42">
        <v>0.083</v>
      </c>
      <c r="K9" s="43">
        <f t="shared" si="1"/>
        <v>0.249</v>
      </c>
      <c r="L9" s="56">
        <v>3</v>
      </c>
      <c r="M9" s="45">
        <v>0.071</v>
      </c>
      <c r="N9" s="46">
        <f t="shared" si="2"/>
        <v>0.21299999999999997</v>
      </c>
      <c r="O9" s="57">
        <v>3</v>
      </c>
      <c r="P9" s="48">
        <v>0.042</v>
      </c>
      <c r="Q9" s="49">
        <f t="shared" si="3"/>
        <v>0.126</v>
      </c>
      <c r="R9" s="58"/>
      <c r="S9" s="51"/>
      <c r="T9" s="59"/>
      <c r="U9" s="60"/>
      <c r="V9" s="51"/>
      <c r="W9" s="61"/>
      <c r="AR9" s="63" t="s">
        <v>167</v>
      </c>
      <c r="AS9" s="63">
        <v>3</v>
      </c>
    </row>
    <row r="10" spans="1:45" ht="15">
      <c r="A10" s="4" t="s">
        <v>161</v>
      </c>
      <c r="B10" s="34" t="s">
        <v>168</v>
      </c>
      <c r="C10" s="35"/>
      <c r="D10" s="36"/>
      <c r="E10" s="37">
        <f t="shared" si="4"/>
        <v>0</v>
      </c>
      <c r="F10" s="38">
        <v>3</v>
      </c>
      <c r="G10" s="39">
        <v>0.063</v>
      </c>
      <c r="H10" s="40">
        <f t="shared" si="0"/>
        <v>0.189</v>
      </c>
      <c r="I10" s="41"/>
      <c r="J10" s="42"/>
      <c r="K10" s="43">
        <f t="shared" si="1"/>
        <v>0</v>
      </c>
      <c r="L10" s="56"/>
      <c r="M10" s="45"/>
      <c r="N10" s="46">
        <f t="shared" si="2"/>
        <v>0</v>
      </c>
      <c r="O10" s="57"/>
      <c r="P10" s="48"/>
      <c r="Q10" s="49">
        <f t="shared" si="3"/>
        <v>0</v>
      </c>
      <c r="R10" s="58"/>
      <c r="S10" s="51"/>
      <c r="T10" s="59"/>
      <c r="U10" s="60"/>
      <c r="V10" s="51"/>
      <c r="W10" s="61"/>
      <c r="AR10" s="63" t="s">
        <v>169</v>
      </c>
      <c r="AS10" s="63">
        <v>2</v>
      </c>
    </row>
    <row r="11" spans="1:45" ht="15">
      <c r="A11" s="33" t="s">
        <v>170</v>
      </c>
      <c r="B11" s="34" t="s">
        <v>171</v>
      </c>
      <c r="C11" s="35"/>
      <c r="D11" s="36"/>
      <c r="E11" s="37">
        <f t="shared" si="4"/>
        <v>0</v>
      </c>
      <c r="F11" s="38"/>
      <c r="G11" s="39"/>
      <c r="H11" s="40">
        <f t="shared" si="0"/>
        <v>0</v>
      </c>
      <c r="I11" s="41"/>
      <c r="J11" s="42"/>
      <c r="K11" s="43">
        <f t="shared" si="1"/>
        <v>0</v>
      </c>
      <c r="L11" s="56"/>
      <c r="M11" s="45"/>
      <c r="N11" s="46">
        <f t="shared" si="2"/>
        <v>0</v>
      </c>
      <c r="O11" s="57">
        <v>1</v>
      </c>
      <c r="P11" s="48">
        <v>0.042</v>
      </c>
      <c r="Q11" s="49">
        <f t="shared" si="3"/>
        <v>0.042</v>
      </c>
      <c r="R11" s="58"/>
      <c r="S11" s="51"/>
      <c r="T11" s="59"/>
      <c r="U11" s="60"/>
      <c r="V11" s="51"/>
      <c r="W11" s="61"/>
      <c r="AR11" s="63"/>
      <c r="AS11" s="63"/>
    </row>
    <row r="12" spans="1:45" ht="15">
      <c r="A12" s="4" t="s">
        <v>170</v>
      </c>
      <c r="B12" s="34" t="s">
        <v>172</v>
      </c>
      <c r="C12" s="35">
        <v>2</v>
      </c>
      <c r="D12" s="36">
        <v>0.091</v>
      </c>
      <c r="E12" s="37">
        <f t="shared" si="4"/>
        <v>0.182</v>
      </c>
      <c r="F12" s="38"/>
      <c r="G12" s="39"/>
      <c r="H12" s="40">
        <f t="shared" si="0"/>
        <v>0</v>
      </c>
      <c r="I12" s="41"/>
      <c r="J12" s="42"/>
      <c r="K12" s="43">
        <f t="shared" si="1"/>
        <v>0</v>
      </c>
      <c r="L12" s="56"/>
      <c r="M12" s="45"/>
      <c r="N12" s="46">
        <f t="shared" si="2"/>
        <v>0</v>
      </c>
      <c r="O12" s="57"/>
      <c r="P12" s="48"/>
      <c r="Q12" s="49">
        <f t="shared" si="3"/>
        <v>0</v>
      </c>
      <c r="R12" s="58"/>
      <c r="S12" s="51"/>
      <c r="T12" s="59"/>
      <c r="U12" s="60"/>
      <c r="V12" s="51"/>
      <c r="W12" s="61"/>
      <c r="AR12" s="63" t="s">
        <v>173</v>
      </c>
      <c r="AS12" s="63">
        <v>1</v>
      </c>
    </row>
    <row r="13" spans="1:23" ht="15">
      <c r="A13" s="4" t="s">
        <v>170</v>
      </c>
      <c r="B13" s="34" t="s">
        <v>174</v>
      </c>
      <c r="C13" s="35"/>
      <c r="D13" s="36"/>
      <c r="E13" s="37">
        <f t="shared" si="4"/>
        <v>0</v>
      </c>
      <c r="F13" s="38"/>
      <c r="G13" s="39"/>
      <c r="H13" s="40">
        <f t="shared" si="0"/>
        <v>0</v>
      </c>
      <c r="I13" s="41">
        <v>2</v>
      </c>
      <c r="J13" s="42">
        <v>0.083</v>
      </c>
      <c r="K13" s="43">
        <f t="shared" si="1"/>
        <v>0.166</v>
      </c>
      <c r="L13" s="56"/>
      <c r="M13" s="45"/>
      <c r="N13" s="46">
        <f t="shared" si="2"/>
        <v>0</v>
      </c>
      <c r="O13" s="57"/>
      <c r="P13" s="48"/>
      <c r="Q13" s="49">
        <f t="shared" si="3"/>
        <v>0</v>
      </c>
      <c r="R13" s="58"/>
      <c r="S13" s="51"/>
      <c r="T13" s="59"/>
      <c r="U13" s="60"/>
      <c r="V13" s="51"/>
      <c r="W13" s="61"/>
    </row>
    <row r="14" spans="1:23" ht="15">
      <c r="A14" s="33" t="s">
        <v>175</v>
      </c>
      <c r="B14" s="64" t="s">
        <v>176</v>
      </c>
      <c r="C14" s="65">
        <v>1</v>
      </c>
      <c r="D14" s="36">
        <v>0.091</v>
      </c>
      <c r="E14" s="37">
        <f t="shared" si="4"/>
        <v>0.091</v>
      </c>
      <c r="F14" s="66">
        <v>1</v>
      </c>
      <c r="G14" s="39">
        <v>0.063</v>
      </c>
      <c r="H14" s="40">
        <f t="shared" si="0"/>
        <v>0.063</v>
      </c>
      <c r="I14" s="67">
        <v>1</v>
      </c>
      <c r="J14" s="42">
        <v>0.083</v>
      </c>
      <c r="K14" s="43">
        <f t="shared" si="1"/>
        <v>0.083</v>
      </c>
      <c r="L14" s="56">
        <v>1</v>
      </c>
      <c r="M14" s="45">
        <v>0.071</v>
      </c>
      <c r="N14" s="46">
        <f t="shared" si="2"/>
        <v>0.071</v>
      </c>
      <c r="O14" s="57">
        <v>1</v>
      </c>
      <c r="P14" s="48">
        <v>0.042</v>
      </c>
      <c r="Q14" s="49">
        <f t="shared" si="3"/>
        <v>0.042</v>
      </c>
      <c r="R14" s="58"/>
      <c r="S14" s="51"/>
      <c r="T14" s="59"/>
      <c r="U14" s="60"/>
      <c r="V14" s="51"/>
      <c r="W14" s="61"/>
    </row>
    <row r="15" spans="1:23" ht="15">
      <c r="A15" s="4" t="s">
        <v>175</v>
      </c>
      <c r="B15" s="34" t="s">
        <v>177</v>
      </c>
      <c r="C15" s="68">
        <v>1</v>
      </c>
      <c r="D15" s="36">
        <v>0.091</v>
      </c>
      <c r="E15" s="37">
        <f t="shared" si="4"/>
        <v>0.091</v>
      </c>
      <c r="F15" s="69">
        <v>1</v>
      </c>
      <c r="G15" s="39">
        <v>0.063</v>
      </c>
      <c r="H15" s="40">
        <f t="shared" si="0"/>
        <v>0.063</v>
      </c>
      <c r="I15" s="70">
        <v>1</v>
      </c>
      <c r="J15" s="42">
        <v>0.083</v>
      </c>
      <c r="K15" s="43">
        <f t="shared" si="1"/>
        <v>0.083</v>
      </c>
      <c r="L15" s="56">
        <v>1</v>
      </c>
      <c r="M15" s="45">
        <v>0.071</v>
      </c>
      <c r="N15" s="46">
        <f t="shared" si="2"/>
        <v>0.071</v>
      </c>
      <c r="O15" s="57">
        <v>1</v>
      </c>
      <c r="P15" s="48">
        <v>0.042</v>
      </c>
      <c r="Q15" s="49">
        <f t="shared" si="3"/>
        <v>0.042</v>
      </c>
      <c r="R15" s="58"/>
      <c r="S15" s="51"/>
      <c r="T15" s="59"/>
      <c r="U15" s="60"/>
      <c r="V15" s="51"/>
      <c r="W15" s="61"/>
    </row>
    <row r="16" spans="1:23" ht="15">
      <c r="A16" s="4" t="s">
        <v>175</v>
      </c>
      <c r="B16" s="34" t="s">
        <v>178</v>
      </c>
      <c r="C16" s="68">
        <v>1</v>
      </c>
      <c r="D16" s="36">
        <v>0.091</v>
      </c>
      <c r="E16" s="37">
        <f t="shared" si="4"/>
        <v>0.091</v>
      </c>
      <c r="F16" s="69">
        <v>1</v>
      </c>
      <c r="G16" s="39">
        <v>0.063</v>
      </c>
      <c r="H16" s="40">
        <f t="shared" si="0"/>
        <v>0.063</v>
      </c>
      <c r="I16" s="70">
        <v>1</v>
      </c>
      <c r="J16" s="42">
        <v>0.083</v>
      </c>
      <c r="K16" s="43">
        <f t="shared" si="1"/>
        <v>0.083</v>
      </c>
      <c r="L16" s="56">
        <v>1</v>
      </c>
      <c r="M16" s="45">
        <v>0.071</v>
      </c>
      <c r="N16" s="46">
        <f t="shared" si="2"/>
        <v>0.071</v>
      </c>
      <c r="O16" s="57">
        <v>1</v>
      </c>
      <c r="P16" s="48">
        <v>0.042</v>
      </c>
      <c r="Q16" s="49">
        <f t="shared" si="3"/>
        <v>0.042</v>
      </c>
      <c r="R16" s="58"/>
      <c r="S16" s="51"/>
      <c r="T16" s="59"/>
      <c r="U16" s="60"/>
      <c r="V16" s="51"/>
      <c r="W16" s="61"/>
    </row>
    <row r="17" spans="1:23" ht="15">
      <c r="A17" s="33" t="s">
        <v>179</v>
      </c>
      <c r="B17" s="34" t="s">
        <v>180</v>
      </c>
      <c r="C17" s="68">
        <v>2</v>
      </c>
      <c r="D17" s="36">
        <v>0.091</v>
      </c>
      <c r="E17" s="37">
        <f t="shared" si="4"/>
        <v>0.182</v>
      </c>
      <c r="F17" s="69">
        <v>2</v>
      </c>
      <c r="G17" s="39">
        <v>0.063</v>
      </c>
      <c r="H17" s="40">
        <f t="shared" si="0"/>
        <v>0.126</v>
      </c>
      <c r="I17" s="70">
        <v>2</v>
      </c>
      <c r="J17" s="42">
        <v>0.083</v>
      </c>
      <c r="K17" s="43">
        <f t="shared" si="1"/>
        <v>0.166</v>
      </c>
      <c r="L17" s="56">
        <v>2</v>
      </c>
      <c r="M17" s="45">
        <v>0.071</v>
      </c>
      <c r="N17" s="46">
        <f t="shared" si="2"/>
        <v>0.142</v>
      </c>
      <c r="O17" s="57">
        <v>2</v>
      </c>
      <c r="P17" s="48">
        <v>0.042</v>
      </c>
      <c r="Q17" s="49">
        <f t="shared" si="3"/>
        <v>0.084</v>
      </c>
      <c r="R17" s="58"/>
      <c r="S17" s="51"/>
      <c r="T17" s="59"/>
      <c r="U17" s="60"/>
      <c r="V17" s="51"/>
      <c r="W17" s="61"/>
    </row>
    <row r="18" spans="1:23" ht="15">
      <c r="A18" s="4" t="s">
        <v>179</v>
      </c>
      <c r="B18" s="34" t="s">
        <v>181</v>
      </c>
      <c r="C18" s="68">
        <v>2</v>
      </c>
      <c r="D18" s="36">
        <v>0.091</v>
      </c>
      <c r="E18" s="37">
        <f t="shared" si="4"/>
        <v>0.182</v>
      </c>
      <c r="F18" s="69">
        <v>2</v>
      </c>
      <c r="G18" s="39">
        <v>0.063</v>
      </c>
      <c r="H18" s="40">
        <f t="shared" si="0"/>
        <v>0.126</v>
      </c>
      <c r="I18" s="70">
        <v>2</v>
      </c>
      <c r="J18" s="42">
        <v>0.083</v>
      </c>
      <c r="K18" s="43">
        <f t="shared" si="1"/>
        <v>0.166</v>
      </c>
      <c r="L18" s="56">
        <v>2</v>
      </c>
      <c r="M18" s="45">
        <v>0.071</v>
      </c>
      <c r="N18" s="46">
        <f t="shared" si="2"/>
        <v>0.142</v>
      </c>
      <c r="O18" s="57">
        <v>2</v>
      </c>
      <c r="P18" s="48">
        <v>0.042</v>
      </c>
      <c r="Q18" s="49">
        <f t="shared" si="3"/>
        <v>0.084</v>
      </c>
      <c r="R18" s="58"/>
      <c r="S18" s="51"/>
      <c r="T18" s="59"/>
      <c r="U18" s="60"/>
      <c r="V18" s="51"/>
      <c r="W18" s="61"/>
    </row>
    <row r="19" spans="1:23" ht="15">
      <c r="A19" s="4" t="s">
        <v>179</v>
      </c>
      <c r="B19" s="34" t="s">
        <v>182</v>
      </c>
      <c r="C19" s="68">
        <v>2</v>
      </c>
      <c r="D19" s="36">
        <v>0.091</v>
      </c>
      <c r="E19" s="37">
        <f t="shared" si="4"/>
        <v>0.182</v>
      </c>
      <c r="F19" s="69">
        <v>2</v>
      </c>
      <c r="G19" s="39">
        <v>0.063</v>
      </c>
      <c r="H19" s="40">
        <f t="shared" si="0"/>
        <v>0.126</v>
      </c>
      <c r="I19" s="70">
        <v>2</v>
      </c>
      <c r="J19" s="42">
        <v>0.083</v>
      </c>
      <c r="K19" s="43">
        <f t="shared" si="1"/>
        <v>0.166</v>
      </c>
      <c r="L19" s="56">
        <v>2</v>
      </c>
      <c r="M19" s="45">
        <v>0.071</v>
      </c>
      <c r="N19" s="46">
        <f t="shared" si="2"/>
        <v>0.142</v>
      </c>
      <c r="O19" s="57">
        <v>2</v>
      </c>
      <c r="P19" s="48">
        <v>0.042</v>
      </c>
      <c r="Q19" s="49">
        <f t="shared" si="3"/>
        <v>0.084</v>
      </c>
      <c r="R19" s="58"/>
      <c r="S19" s="51"/>
      <c r="T19" s="59"/>
      <c r="U19" s="60"/>
      <c r="V19" s="51"/>
      <c r="W19" s="61"/>
    </row>
    <row r="20" spans="1:23" ht="15">
      <c r="A20" s="33" t="s">
        <v>183</v>
      </c>
      <c r="B20" s="34" t="s">
        <v>184</v>
      </c>
      <c r="C20" s="68"/>
      <c r="D20" s="36"/>
      <c r="E20" s="37">
        <f t="shared" si="4"/>
        <v>0</v>
      </c>
      <c r="F20" s="69"/>
      <c r="G20" s="39"/>
      <c r="H20" s="40">
        <f t="shared" si="0"/>
        <v>0</v>
      </c>
      <c r="I20" s="70"/>
      <c r="J20" s="42"/>
      <c r="K20" s="43">
        <f t="shared" si="1"/>
        <v>0</v>
      </c>
      <c r="L20" s="56"/>
      <c r="M20" s="45"/>
      <c r="N20" s="46">
        <f t="shared" si="2"/>
        <v>0</v>
      </c>
      <c r="O20" s="57">
        <v>2</v>
      </c>
      <c r="P20" s="48">
        <v>0.042</v>
      </c>
      <c r="Q20" s="49">
        <f t="shared" si="3"/>
        <v>0.084</v>
      </c>
      <c r="R20" s="58"/>
      <c r="S20" s="51"/>
      <c r="T20" s="59"/>
      <c r="U20" s="60"/>
      <c r="V20" s="51"/>
      <c r="W20" s="61"/>
    </row>
    <row r="21" spans="1:23" ht="15">
      <c r="A21" s="33" t="s">
        <v>183</v>
      </c>
      <c r="B21" s="34" t="s">
        <v>185</v>
      </c>
      <c r="C21" s="68"/>
      <c r="D21" s="36"/>
      <c r="E21" s="37"/>
      <c r="F21" s="69"/>
      <c r="G21" s="39"/>
      <c r="H21" s="40">
        <f t="shared" si="0"/>
        <v>0</v>
      </c>
      <c r="I21" s="70"/>
      <c r="J21" s="42"/>
      <c r="K21" s="43">
        <f t="shared" si="1"/>
        <v>0</v>
      </c>
      <c r="L21" s="56"/>
      <c r="M21" s="45"/>
      <c r="N21" s="46">
        <f t="shared" si="2"/>
        <v>0</v>
      </c>
      <c r="O21" s="57">
        <v>2</v>
      </c>
      <c r="P21" s="48">
        <v>0.042</v>
      </c>
      <c r="Q21" s="49">
        <f t="shared" si="3"/>
        <v>0.084</v>
      </c>
      <c r="R21" s="58"/>
      <c r="S21" s="51"/>
      <c r="T21" s="59"/>
      <c r="U21" s="60"/>
      <c r="V21" s="51"/>
      <c r="W21" s="61"/>
    </row>
    <row r="22" spans="1:23" ht="15">
      <c r="A22" s="4" t="s">
        <v>183</v>
      </c>
      <c r="B22" s="34" t="s">
        <v>186</v>
      </c>
      <c r="C22" s="68"/>
      <c r="D22" s="36"/>
      <c r="E22" s="37">
        <f t="shared" si="4"/>
        <v>0</v>
      </c>
      <c r="F22" s="69"/>
      <c r="G22" s="39"/>
      <c r="H22" s="40">
        <f t="shared" si="0"/>
        <v>0</v>
      </c>
      <c r="I22" s="70"/>
      <c r="J22" s="42"/>
      <c r="K22" s="43">
        <f t="shared" si="1"/>
        <v>0</v>
      </c>
      <c r="L22" s="56"/>
      <c r="M22" s="45"/>
      <c r="N22" s="46">
        <f t="shared" si="2"/>
        <v>0</v>
      </c>
      <c r="O22" s="57">
        <v>2</v>
      </c>
      <c r="P22" s="48">
        <v>0.042</v>
      </c>
      <c r="Q22" s="49">
        <f t="shared" si="3"/>
        <v>0.084</v>
      </c>
      <c r="R22" s="58"/>
      <c r="S22" s="51"/>
      <c r="T22" s="59"/>
      <c r="U22" s="60"/>
      <c r="V22" s="51"/>
      <c r="W22" s="61"/>
    </row>
    <row r="23" spans="1:23" ht="15">
      <c r="A23" s="4" t="s">
        <v>183</v>
      </c>
      <c r="B23" s="71" t="s">
        <v>187</v>
      </c>
      <c r="C23" s="68"/>
      <c r="D23" s="36"/>
      <c r="E23" s="37">
        <f t="shared" si="4"/>
        <v>0</v>
      </c>
      <c r="F23" s="69"/>
      <c r="G23" s="39"/>
      <c r="H23" s="40">
        <f t="shared" si="0"/>
        <v>0</v>
      </c>
      <c r="I23" s="70"/>
      <c r="J23" s="42"/>
      <c r="K23" s="43">
        <f t="shared" si="1"/>
        <v>0</v>
      </c>
      <c r="L23" s="56">
        <v>1</v>
      </c>
      <c r="M23" s="45">
        <v>0.071</v>
      </c>
      <c r="N23" s="46">
        <f t="shared" si="2"/>
        <v>0.071</v>
      </c>
      <c r="O23" s="57"/>
      <c r="P23" s="48"/>
      <c r="Q23" s="49">
        <f t="shared" si="3"/>
        <v>0</v>
      </c>
      <c r="R23" s="58"/>
      <c r="S23" s="51"/>
      <c r="T23" s="59"/>
      <c r="U23" s="60"/>
      <c r="V23" s="51"/>
      <c r="W23" s="61"/>
    </row>
    <row r="24" spans="1:23" ht="15">
      <c r="A24" s="33" t="s">
        <v>188</v>
      </c>
      <c r="B24" s="72" t="s">
        <v>189</v>
      </c>
      <c r="C24" s="68"/>
      <c r="D24" s="36"/>
      <c r="E24" s="37">
        <f t="shared" si="4"/>
        <v>0</v>
      </c>
      <c r="F24" s="69">
        <v>2</v>
      </c>
      <c r="G24" s="39">
        <v>0.063</v>
      </c>
      <c r="H24" s="40">
        <f t="shared" si="0"/>
        <v>0.126</v>
      </c>
      <c r="I24" s="70"/>
      <c r="J24" s="42"/>
      <c r="K24" s="43">
        <f t="shared" si="1"/>
        <v>0</v>
      </c>
      <c r="L24" s="56"/>
      <c r="M24" s="45"/>
      <c r="N24" s="46">
        <f t="shared" si="2"/>
        <v>0</v>
      </c>
      <c r="O24" s="57"/>
      <c r="P24" s="48"/>
      <c r="Q24" s="49">
        <f t="shared" si="3"/>
        <v>0</v>
      </c>
      <c r="R24" s="58"/>
      <c r="S24" s="51"/>
      <c r="T24" s="59"/>
      <c r="U24" s="60"/>
      <c r="V24" s="51"/>
      <c r="W24" s="61"/>
    </row>
    <row r="25" spans="1:23" ht="15">
      <c r="A25" s="4" t="s">
        <v>188</v>
      </c>
      <c r="B25" s="71" t="s">
        <v>164</v>
      </c>
      <c r="C25" s="68"/>
      <c r="D25" s="36"/>
      <c r="E25" s="37">
        <f t="shared" si="4"/>
        <v>0</v>
      </c>
      <c r="F25" s="69"/>
      <c r="G25" s="39"/>
      <c r="H25" s="40">
        <f t="shared" si="0"/>
        <v>0</v>
      </c>
      <c r="I25" s="70"/>
      <c r="J25" s="42"/>
      <c r="K25" s="43">
        <f t="shared" si="1"/>
        <v>0</v>
      </c>
      <c r="L25" s="56">
        <v>2</v>
      </c>
      <c r="M25" s="45">
        <v>0.071</v>
      </c>
      <c r="N25" s="46">
        <f t="shared" si="2"/>
        <v>0.142</v>
      </c>
      <c r="O25" s="57"/>
      <c r="P25" s="48"/>
      <c r="Q25" s="49">
        <f t="shared" si="3"/>
        <v>0</v>
      </c>
      <c r="R25" s="58"/>
      <c r="S25" s="51"/>
      <c r="T25" s="59"/>
      <c r="U25" s="60"/>
      <c r="V25" s="51"/>
      <c r="W25" s="61"/>
    </row>
    <row r="26" spans="1:23" ht="15">
      <c r="A26" s="4" t="s">
        <v>188</v>
      </c>
      <c r="B26" s="71" t="s">
        <v>190</v>
      </c>
      <c r="C26" s="68"/>
      <c r="D26" s="36"/>
      <c r="E26" s="37">
        <f t="shared" si="4"/>
        <v>0</v>
      </c>
      <c r="F26" s="69">
        <v>2</v>
      </c>
      <c r="G26" s="39">
        <v>0.063</v>
      </c>
      <c r="H26" s="40">
        <f t="shared" si="0"/>
        <v>0.126</v>
      </c>
      <c r="I26" s="70"/>
      <c r="J26" s="42"/>
      <c r="K26" s="43">
        <f t="shared" si="1"/>
        <v>0</v>
      </c>
      <c r="L26" s="56"/>
      <c r="M26" s="45"/>
      <c r="N26" s="46">
        <f t="shared" si="2"/>
        <v>0</v>
      </c>
      <c r="O26" s="57"/>
      <c r="P26" s="48"/>
      <c r="Q26" s="49">
        <f t="shared" si="3"/>
        <v>0</v>
      </c>
      <c r="R26" s="58"/>
      <c r="S26" s="51"/>
      <c r="T26" s="59"/>
      <c r="U26" s="60"/>
      <c r="V26" s="51"/>
      <c r="W26" s="61"/>
    </row>
    <row r="27" spans="1:23" ht="15">
      <c r="A27" s="33" t="s">
        <v>191</v>
      </c>
      <c r="B27" s="71" t="s">
        <v>192</v>
      </c>
      <c r="C27" s="68"/>
      <c r="D27" s="36"/>
      <c r="E27" s="37">
        <f t="shared" si="4"/>
        <v>0</v>
      </c>
      <c r="F27" s="69"/>
      <c r="G27" s="39"/>
      <c r="H27" s="40">
        <f t="shared" si="0"/>
        <v>0</v>
      </c>
      <c r="I27" s="70"/>
      <c r="J27" s="42"/>
      <c r="K27" s="43">
        <f t="shared" si="1"/>
        <v>0</v>
      </c>
      <c r="L27" s="56"/>
      <c r="M27" s="45"/>
      <c r="N27" s="46">
        <f t="shared" si="2"/>
        <v>0</v>
      </c>
      <c r="O27" s="57">
        <v>1</v>
      </c>
      <c r="P27" s="48">
        <v>0.042</v>
      </c>
      <c r="Q27" s="49">
        <f t="shared" si="3"/>
        <v>0.042</v>
      </c>
      <c r="R27" s="58"/>
      <c r="S27" s="51"/>
      <c r="T27" s="59"/>
      <c r="U27" s="60"/>
      <c r="V27" s="51"/>
      <c r="W27" s="61"/>
    </row>
    <row r="28" spans="1:23" ht="15">
      <c r="A28" s="4" t="s">
        <v>191</v>
      </c>
      <c r="B28" s="71" t="s">
        <v>193</v>
      </c>
      <c r="C28" s="68"/>
      <c r="D28" s="36"/>
      <c r="E28" s="37">
        <f t="shared" si="4"/>
        <v>0</v>
      </c>
      <c r="F28" s="69"/>
      <c r="G28" s="39"/>
      <c r="H28" s="40">
        <f t="shared" si="0"/>
        <v>0</v>
      </c>
      <c r="I28" s="70"/>
      <c r="J28" s="42"/>
      <c r="K28" s="43">
        <f t="shared" si="1"/>
        <v>0</v>
      </c>
      <c r="L28" s="56"/>
      <c r="M28" s="45"/>
      <c r="N28" s="46">
        <f t="shared" si="2"/>
        <v>0</v>
      </c>
      <c r="O28" s="57">
        <v>1</v>
      </c>
      <c r="P28" s="48">
        <v>0.042</v>
      </c>
      <c r="Q28" s="49">
        <f t="shared" si="3"/>
        <v>0.042</v>
      </c>
      <c r="R28" s="58"/>
      <c r="S28" s="51"/>
      <c r="T28" s="59"/>
      <c r="U28" s="60"/>
      <c r="V28" s="51"/>
      <c r="W28" s="61"/>
    </row>
    <row r="29" spans="1:23" ht="15">
      <c r="A29" s="4" t="s">
        <v>191</v>
      </c>
      <c r="B29" s="71" t="s">
        <v>194</v>
      </c>
      <c r="C29" s="68"/>
      <c r="D29" s="36"/>
      <c r="E29" s="37">
        <f t="shared" si="4"/>
        <v>0</v>
      </c>
      <c r="F29" s="69"/>
      <c r="G29" s="39"/>
      <c r="H29" s="40">
        <f t="shared" si="0"/>
        <v>0</v>
      </c>
      <c r="I29" s="70"/>
      <c r="J29" s="42"/>
      <c r="K29" s="43">
        <f t="shared" si="1"/>
        <v>0</v>
      </c>
      <c r="L29" s="56"/>
      <c r="M29" s="45"/>
      <c r="N29" s="46">
        <f t="shared" si="2"/>
        <v>0</v>
      </c>
      <c r="O29" s="57">
        <v>1</v>
      </c>
      <c r="P29" s="48">
        <v>0.042</v>
      </c>
      <c r="Q29" s="49">
        <f t="shared" si="3"/>
        <v>0.042</v>
      </c>
      <c r="R29" s="58"/>
      <c r="S29" s="51"/>
      <c r="T29" s="59"/>
      <c r="U29" s="60"/>
      <c r="V29" s="51"/>
      <c r="W29" s="61"/>
    </row>
    <row r="30" spans="1:23" ht="15">
      <c r="A30" s="33" t="s">
        <v>195</v>
      </c>
      <c r="B30" s="71" t="s">
        <v>196</v>
      </c>
      <c r="C30" s="68"/>
      <c r="D30" s="36"/>
      <c r="E30" s="37">
        <f t="shared" si="4"/>
        <v>0</v>
      </c>
      <c r="F30" s="69"/>
      <c r="G30" s="39"/>
      <c r="H30" s="40">
        <f t="shared" si="0"/>
        <v>0</v>
      </c>
      <c r="I30" s="70"/>
      <c r="J30" s="42"/>
      <c r="K30" s="43">
        <f t="shared" si="1"/>
        <v>0</v>
      </c>
      <c r="L30" s="56"/>
      <c r="M30" s="45"/>
      <c r="N30" s="46">
        <f t="shared" si="2"/>
        <v>0</v>
      </c>
      <c r="O30" s="57"/>
      <c r="P30" s="48"/>
      <c r="Q30" s="49">
        <f t="shared" si="3"/>
        <v>0</v>
      </c>
      <c r="R30" s="58"/>
      <c r="S30" s="51"/>
      <c r="T30" s="59"/>
      <c r="U30" s="60"/>
      <c r="V30" s="51"/>
      <c r="W30" s="61"/>
    </row>
    <row r="31" spans="1:23" ht="15">
      <c r="A31" s="4" t="s">
        <v>195</v>
      </c>
      <c r="B31" s="71" t="s">
        <v>197</v>
      </c>
      <c r="C31" s="68"/>
      <c r="D31" s="36"/>
      <c r="E31" s="37">
        <f t="shared" si="4"/>
        <v>0</v>
      </c>
      <c r="F31" s="69"/>
      <c r="G31" s="39"/>
      <c r="H31" s="40">
        <f t="shared" si="0"/>
        <v>0</v>
      </c>
      <c r="I31" s="70"/>
      <c r="J31" s="42"/>
      <c r="K31" s="43">
        <f t="shared" si="1"/>
        <v>0</v>
      </c>
      <c r="L31" s="56"/>
      <c r="M31" s="45"/>
      <c r="N31" s="46">
        <f t="shared" si="2"/>
        <v>0</v>
      </c>
      <c r="O31" s="57"/>
      <c r="P31" s="48"/>
      <c r="Q31" s="49">
        <f t="shared" si="3"/>
        <v>0</v>
      </c>
      <c r="R31" s="58"/>
      <c r="S31" s="51"/>
      <c r="T31" s="59"/>
      <c r="U31" s="60"/>
      <c r="V31" s="51"/>
      <c r="W31" s="61"/>
    </row>
    <row r="32" spans="1:23" ht="15">
      <c r="A32" s="4" t="s">
        <v>195</v>
      </c>
      <c r="B32" s="71" t="s">
        <v>198</v>
      </c>
      <c r="C32" s="68"/>
      <c r="D32" s="36"/>
      <c r="E32" s="37">
        <f t="shared" si="4"/>
        <v>0</v>
      </c>
      <c r="F32" s="69"/>
      <c r="G32" s="39"/>
      <c r="H32" s="40">
        <f t="shared" si="0"/>
        <v>0</v>
      </c>
      <c r="I32" s="70"/>
      <c r="J32" s="42"/>
      <c r="K32" s="43">
        <f t="shared" si="1"/>
        <v>0</v>
      </c>
      <c r="L32" s="56"/>
      <c r="M32" s="45"/>
      <c r="N32" s="46">
        <f t="shared" si="2"/>
        <v>0</v>
      </c>
      <c r="O32" s="57"/>
      <c r="P32" s="48"/>
      <c r="Q32" s="49">
        <f t="shared" si="3"/>
        <v>0</v>
      </c>
      <c r="R32" s="58"/>
      <c r="S32" s="51"/>
      <c r="T32" s="59"/>
      <c r="U32" s="60"/>
      <c r="V32" s="51"/>
      <c r="W32" s="61"/>
    </row>
    <row r="33" spans="1:23" ht="15">
      <c r="A33" s="33" t="s">
        <v>199</v>
      </c>
      <c r="B33" s="71" t="s">
        <v>200</v>
      </c>
      <c r="C33" s="68"/>
      <c r="D33" s="36"/>
      <c r="E33" s="37">
        <f t="shared" si="4"/>
        <v>0</v>
      </c>
      <c r="F33" s="69"/>
      <c r="G33" s="39"/>
      <c r="H33" s="40">
        <f t="shared" si="0"/>
        <v>0</v>
      </c>
      <c r="I33" s="70"/>
      <c r="J33" s="42"/>
      <c r="K33" s="43">
        <f t="shared" si="1"/>
        <v>0</v>
      </c>
      <c r="L33" s="56"/>
      <c r="M33" s="45"/>
      <c r="N33" s="46">
        <f t="shared" si="2"/>
        <v>0</v>
      </c>
      <c r="O33" s="57">
        <v>2</v>
      </c>
      <c r="P33" s="48">
        <v>0.042</v>
      </c>
      <c r="Q33" s="49">
        <f t="shared" si="3"/>
        <v>0.084</v>
      </c>
      <c r="R33" s="58"/>
      <c r="S33" s="51"/>
      <c r="T33" s="59"/>
      <c r="U33" s="60"/>
      <c r="V33" s="51"/>
      <c r="W33" s="61"/>
    </row>
    <row r="34" spans="1:23" ht="15">
      <c r="A34" s="4" t="s">
        <v>199</v>
      </c>
      <c r="B34" s="71" t="s">
        <v>201</v>
      </c>
      <c r="C34" s="68"/>
      <c r="D34" s="36"/>
      <c r="E34" s="37">
        <f t="shared" si="4"/>
        <v>0</v>
      </c>
      <c r="F34" s="69"/>
      <c r="G34" s="39"/>
      <c r="H34" s="40">
        <f t="shared" si="0"/>
        <v>0</v>
      </c>
      <c r="I34" s="70"/>
      <c r="J34" s="42"/>
      <c r="K34" s="43">
        <f t="shared" si="1"/>
        <v>0</v>
      </c>
      <c r="L34" s="56">
        <v>2</v>
      </c>
      <c r="M34" s="45">
        <v>0.071</v>
      </c>
      <c r="N34" s="46">
        <f t="shared" si="2"/>
        <v>0.142</v>
      </c>
      <c r="O34" s="57"/>
      <c r="P34" s="48"/>
      <c r="Q34" s="49">
        <f t="shared" si="3"/>
        <v>0</v>
      </c>
      <c r="R34" s="58"/>
      <c r="S34" s="51"/>
      <c r="T34" s="59"/>
      <c r="U34" s="60"/>
      <c r="V34" s="51"/>
      <c r="W34" s="61"/>
    </row>
    <row r="35" spans="1:23" ht="15">
      <c r="A35" s="4" t="s">
        <v>199</v>
      </c>
      <c r="B35" s="71" t="s">
        <v>202</v>
      </c>
      <c r="C35" s="68"/>
      <c r="D35" s="36"/>
      <c r="E35" s="37">
        <f t="shared" si="4"/>
        <v>0</v>
      </c>
      <c r="F35" s="69">
        <v>1</v>
      </c>
      <c r="G35" s="39">
        <v>0.063</v>
      </c>
      <c r="H35" s="40">
        <f t="shared" si="0"/>
        <v>0.063</v>
      </c>
      <c r="I35" s="70"/>
      <c r="J35" s="42"/>
      <c r="K35" s="43">
        <f t="shared" si="1"/>
        <v>0</v>
      </c>
      <c r="L35" s="56"/>
      <c r="M35" s="45"/>
      <c r="N35" s="46">
        <f t="shared" si="2"/>
        <v>0</v>
      </c>
      <c r="O35" s="57"/>
      <c r="P35" s="48"/>
      <c r="Q35" s="49">
        <f t="shared" si="3"/>
        <v>0</v>
      </c>
      <c r="R35" s="58"/>
      <c r="S35" s="51"/>
      <c r="T35" s="59"/>
      <c r="U35" s="60"/>
      <c r="V35" s="51"/>
      <c r="W35" s="61"/>
    </row>
    <row r="36" spans="1:23" ht="15">
      <c r="A36" s="33" t="s">
        <v>203</v>
      </c>
      <c r="B36" s="71" t="s">
        <v>204</v>
      </c>
      <c r="C36" s="68"/>
      <c r="D36" s="36"/>
      <c r="E36" s="37">
        <f t="shared" si="4"/>
        <v>0</v>
      </c>
      <c r="F36" s="69">
        <v>2</v>
      </c>
      <c r="G36" s="39">
        <v>0.063</v>
      </c>
      <c r="H36" s="40">
        <f t="shared" si="0"/>
        <v>0.126</v>
      </c>
      <c r="I36" s="70"/>
      <c r="J36" s="42"/>
      <c r="K36" s="43">
        <f t="shared" si="1"/>
        <v>0</v>
      </c>
      <c r="L36" s="56">
        <v>1</v>
      </c>
      <c r="M36" s="45">
        <v>0.071</v>
      </c>
      <c r="N36" s="46">
        <f t="shared" si="2"/>
        <v>0.071</v>
      </c>
      <c r="O36" s="57">
        <v>1</v>
      </c>
      <c r="P36" s="48">
        <v>0.042</v>
      </c>
      <c r="Q36" s="49">
        <f t="shared" si="3"/>
        <v>0.042</v>
      </c>
      <c r="R36" s="58">
        <v>1</v>
      </c>
      <c r="S36" s="51">
        <v>0.2</v>
      </c>
      <c r="T36" s="52">
        <f aca="true" t="shared" si="5" ref="T36:T46">R36*S36</f>
        <v>0.2</v>
      </c>
      <c r="U36" s="60"/>
      <c r="V36" s="51"/>
      <c r="W36" s="61"/>
    </row>
    <row r="37" spans="1:23" ht="15">
      <c r="A37" s="4" t="s">
        <v>203</v>
      </c>
      <c r="B37" s="71" t="s">
        <v>205</v>
      </c>
      <c r="C37" s="68"/>
      <c r="D37" s="36"/>
      <c r="E37" s="37">
        <f t="shared" si="4"/>
        <v>0</v>
      </c>
      <c r="F37" s="69">
        <v>2</v>
      </c>
      <c r="G37" s="39">
        <v>0.063</v>
      </c>
      <c r="H37" s="40">
        <f t="shared" si="0"/>
        <v>0.126</v>
      </c>
      <c r="I37" s="70"/>
      <c r="J37" s="42"/>
      <c r="K37" s="43">
        <f t="shared" si="1"/>
        <v>0</v>
      </c>
      <c r="L37" s="56">
        <v>1</v>
      </c>
      <c r="M37" s="45">
        <v>0.071</v>
      </c>
      <c r="N37" s="46">
        <f t="shared" si="2"/>
        <v>0.071</v>
      </c>
      <c r="O37" s="57">
        <v>2</v>
      </c>
      <c r="P37" s="48">
        <v>0.042</v>
      </c>
      <c r="Q37" s="49">
        <f t="shared" si="3"/>
        <v>0.084</v>
      </c>
      <c r="R37" s="58">
        <v>3</v>
      </c>
      <c r="S37" s="51">
        <v>0.2</v>
      </c>
      <c r="T37" s="52">
        <f t="shared" si="5"/>
        <v>0.6000000000000001</v>
      </c>
      <c r="U37" s="60">
        <v>2</v>
      </c>
      <c r="V37" s="51">
        <v>0.2</v>
      </c>
      <c r="W37" s="54">
        <f>U37*V37</f>
        <v>0.4</v>
      </c>
    </row>
    <row r="38" spans="1:23" ht="15">
      <c r="A38" s="4" t="s">
        <v>203</v>
      </c>
      <c r="B38" s="71" t="s">
        <v>206</v>
      </c>
      <c r="C38" s="68"/>
      <c r="D38" s="36"/>
      <c r="E38" s="37">
        <f t="shared" si="4"/>
        <v>0</v>
      </c>
      <c r="F38" s="69">
        <v>2</v>
      </c>
      <c r="G38" s="39">
        <v>0.063</v>
      </c>
      <c r="H38" s="40">
        <f t="shared" si="0"/>
        <v>0.126</v>
      </c>
      <c r="I38" s="70"/>
      <c r="J38" s="42"/>
      <c r="K38" s="43">
        <f t="shared" si="1"/>
        <v>0</v>
      </c>
      <c r="L38" s="56"/>
      <c r="M38" s="45"/>
      <c r="N38" s="46">
        <f t="shared" si="2"/>
        <v>0</v>
      </c>
      <c r="O38" s="57">
        <v>2</v>
      </c>
      <c r="P38" s="48">
        <v>0.042</v>
      </c>
      <c r="Q38" s="49">
        <f t="shared" si="3"/>
        <v>0.084</v>
      </c>
      <c r="R38" s="58">
        <v>3</v>
      </c>
      <c r="S38" s="51">
        <v>0.2</v>
      </c>
      <c r="T38" s="52">
        <f t="shared" si="5"/>
        <v>0.6000000000000001</v>
      </c>
      <c r="U38" s="60">
        <v>1</v>
      </c>
      <c r="V38" s="51">
        <v>0.2</v>
      </c>
      <c r="W38" s="54">
        <f aca="true" t="shared" si="6" ref="W38:W48">U38*V38</f>
        <v>0.2</v>
      </c>
    </row>
    <row r="39" spans="1:23" ht="15">
      <c r="A39" s="33" t="s">
        <v>207</v>
      </c>
      <c r="B39" s="71"/>
      <c r="C39" s="68"/>
      <c r="D39" s="36"/>
      <c r="E39" s="37">
        <f t="shared" si="4"/>
        <v>0</v>
      </c>
      <c r="F39" s="69"/>
      <c r="G39" s="39"/>
      <c r="H39" s="40">
        <f t="shared" si="0"/>
        <v>0</v>
      </c>
      <c r="I39" s="70"/>
      <c r="J39" s="42"/>
      <c r="K39" s="43">
        <f t="shared" si="1"/>
        <v>0</v>
      </c>
      <c r="L39" s="56"/>
      <c r="M39" s="45"/>
      <c r="N39" s="46">
        <f t="shared" si="2"/>
        <v>0</v>
      </c>
      <c r="O39" s="57"/>
      <c r="P39" s="48"/>
      <c r="Q39" s="49">
        <f t="shared" si="3"/>
        <v>0</v>
      </c>
      <c r="R39" s="58"/>
      <c r="S39" s="51"/>
      <c r="T39" s="52">
        <f t="shared" si="5"/>
        <v>0</v>
      </c>
      <c r="U39" s="60"/>
      <c r="V39" s="51"/>
      <c r="W39" s="54">
        <f t="shared" si="6"/>
        <v>0</v>
      </c>
    </row>
    <row r="40" spans="1:23" ht="15">
      <c r="A40" s="4" t="s">
        <v>207</v>
      </c>
      <c r="B40" s="71"/>
      <c r="C40" s="68"/>
      <c r="D40" s="36"/>
      <c r="E40" s="37">
        <f t="shared" si="4"/>
        <v>0</v>
      </c>
      <c r="F40" s="69"/>
      <c r="G40" s="39"/>
      <c r="H40" s="40">
        <f t="shared" si="0"/>
        <v>0</v>
      </c>
      <c r="I40" s="70"/>
      <c r="J40" s="42"/>
      <c r="K40" s="43">
        <f t="shared" si="1"/>
        <v>0</v>
      </c>
      <c r="L40" s="56"/>
      <c r="M40" s="45"/>
      <c r="N40" s="46">
        <f t="shared" si="2"/>
        <v>0</v>
      </c>
      <c r="O40" s="57"/>
      <c r="P40" s="48"/>
      <c r="Q40" s="49">
        <f t="shared" si="3"/>
        <v>0</v>
      </c>
      <c r="R40" s="58"/>
      <c r="S40" s="51"/>
      <c r="T40" s="52">
        <f t="shared" si="5"/>
        <v>0</v>
      </c>
      <c r="U40" s="60"/>
      <c r="V40" s="51"/>
      <c r="W40" s="54">
        <f t="shared" si="6"/>
        <v>0</v>
      </c>
    </row>
    <row r="41" spans="1:23" ht="15">
      <c r="A41" s="4" t="s">
        <v>207</v>
      </c>
      <c r="B41" s="71"/>
      <c r="C41" s="68"/>
      <c r="D41" s="36"/>
      <c r="E41" s="37">
        <f t="shared" si="4"/>
        <v>0</v>
      </c>
      <c r="F41" s="69"/>
      <c r="G41" s="39"/>
      <c r="H41" s="40">
        <f t="shared" si="0"/>
        <v>0</v>
      </c>
      <c r="I41" s="70"/>
      <c r="J41" s="42"/>
      <c r="K41" s="43">
        <f t="shared" si="1"/>
        <v>0</v>
      </c>
      <c r="L41" s="56"/>
      <c r="M41" s="45"/>
      <c r="N41" s="46">
        <f t="shared" si="2"/>
        <v>0</v>
      </c>
      <c r="O41" s="57"/>
      <c r="P41" s="48"/>
      <c r="Q41" s="49">
        <f t="shared" si="3"/>
        <v>0</v>
      </c>
      <c r="R41" s="58"/>
      <c r="S41" s="51"/>
      <c r="T41" s="52">
        <f t="shared" si="5"/>
        <v>0</v>
      </c>
      <c r="U41" s="60"/>
      <c r="V41" s="51"/>
      <c r="W41" s="54">
        <f t="shared" si="6"/>
        <v>0</v>
      </c>
    </row>
    <row r="42" spans="1:23" ht="15">
      <c r="A42" s="33" t="s">
        <v>208</v>
      </c>
      <c r="B42" s="71" t="s">
        <v>209</v>
      </c>
      <c r="C42" s="68">
        <v>4</v>
      </c>
      <c r="D42" s="36">
        <v>0.091</v>
      </c>
      <c r="E42" s="37">
        <f t="shared" si="4"/>
        <v>0.364</v>
      </c>
      <c r="F42" s="69"/>
      <c r="G42" s="39"/>
      <c r="H42" s="40">
        <f t="shared" si="0"/>
        <v>0</v>
      </c>
      <c r="I42" s="70"/>
      <c r="J42" s="42"/>
      <c r="K42" s="43">
        <f t="shared" si="1"/>
        <v>0</v>
      </c>
      <c r="L42" s="56"/>
      <c r="M42" s="45"/>
      <c r="N42" s="46">
        <f t="shared" si="2"/>
        <v>0</v>
      </c>
      <c r="O42" s="57"/>
      <c r="P42" s="48"/>
      <c r="Q42" s="49">
        <f t="shared" si="3"/>
        <v>0</v>
      </c>
      <c r="R42" s="58"/>
      <c r="S42" s="51"/>
      <c r="T42" s="52">
        <f t="shared" si="5"/>
        <v>0</v>
      </c>
      <c r="U42" s="60"/>
      <c r="V42" s="51"/>
      <c r="W42" s="54">
        <f t="shared" si="6"/>
        <v>0</v>
      </c>
    </row>
    <row r="43" spans="1:23" ht="15">
      <c r="A43" s="4" t="s">
        <v>208</v>
      </c>
      <c r="B43" s="71" t="s">
        <v>210</v>
      </c>
      <c r="C43" s="68"/>
      <c r="D43" s="36"/>
      <c r="E43" s="37">
        <f t="shared" si="4"/>
        <v>0</v>
      </c>
      <c r="F43" s="69">
        <v>3</v>
      </c>
      <c r="G43" s="39">
        <v>0.063</v>
      </c>
      <c r="H43" s="40">
        <f t="shared" si="0"/>
        <v>0.189</v>
      </c>
      <c r="I43" s="70"/>
      <c r="J43" s="42"/>
      <c r="K43" s="43">
        <f t="shared" si="1"/>
        <v>0</v>
      </c>
      <c r="L43" s="56"/>
      <c r="M43" s="45"/>
      <c r="N43" s="46">
        <f t="shared" si="2"/>
        <v>0</v>
      </c>
      <c r="O43" s="57"/>
      <c r="P43" s="48"/>
      <c r="Q43" s="49">
        <f t="shared" si="3"/>
        <v>0</v>
      </c>
      <c r="R43" s="58"/>
      <c r="S43" s="51"/>
      <c r="T43" s="52">
        <f t="shared" si="5"/>
        <v>0</v>
      </c>
      <c r="U43" s="60"/>
      <c r="V43" s="51"/>
      <c r="W43" s="54">
        <f t="shared" si="6"/>
        <v>0</v>
      </c>
    </row>
    <row r="44" spans="1:23" ht="15">
      <c r="A44" s="4" t="s">
        <v>208</v>
      </c>
      <c r="B44" s="71" t="s">
        <v>211</v>
      </c>
      <c r="C44" s="68"/>
      <c r="D44" s="36"/>
      <c r="E44" s="37">
        <f t="shared" si="4"/>
        <v>0</v>
      </c>
      <c r="F44" s="69"/>
      <c r="G44" s="39"/>
      <c r="H44" s="40">
        <f t="shared" si="0"/>
        <v>0</v>
      </c>
      <c r="I44" s="70"/>
      <c r="J44" s="42"/>
      <c r="K44" s="43">
        <f t="shared" si="1"/>
        <v>0</v>
      </c>
      <c r="L44" s="56"/>
      <c r="M44" s="45"/>
      <c r="N44" s="46">
        <f t="shared" si="2"/>
        <v>0</v>
      </c>
      <c r="O44" s="57">
        <v>1</v>
      </c>
      <c r="P44" s="48">
        <v>0.042</v>
      </c>
      <c r="Q44" s="49">
        <f t="shared" si="3"/>
        <v>0.042</v>
      </c>
      <c r="R44" s="58"/>
      <c r="S44" s="51"/>
      <c r="T44" s="52">
        <f t="shared" si="5"/>
        <v>0</v>
      </c>
      <c r="U44" s="60"/>
      <c r="V44" s="51"/>
      <c r="W44" s="54">
        <f t="shared" si="6"/>
        <v>0</v>
      </c>
    </row>
    <row r="45" spans="1:23" ht="15">
      <c r="A45" s="33" t="s">
        <v>212</v>
      </c>
      <c r="B45" s="71" t="s">
        <v>213</v>
      </c>
      <c r="C45" s="68"/>
      <c r="D45" s="36"/>
      <c r="E45" s="37">
        <f t="shared" si="4"/>
        <v>0</v>
      </c>
      <c r="F45" s="69"/>
      <c r="G45" s="39"/>
      <c r="H45" s="40">
        <f t="shared" si="0"/>
        <v>0</v>
      </c>
      <c r="I45" s="70"/>
      <c r="J45" s="42"/>
      <c r="K45" s="43">
        <f t="shared" si="1"/>
        <v>0</v>
      </c>
      <c r="L45" s="56"/>
      <c r="M45" s="45"/>
      <c r="N45" s="46">
        <f t="shared" si="2"/>
        <v>0</v>
      </c>
      <c r="O45" s="57"/>
      <c r="P45" s="48"/>
      <c r="Q45" s="49">
        <f t="shared" si="3"/>
        <v>0</v>
      </c>
      <c r="R45" s="58">
        <v>0</v>
      </c>
      <c r="S45" s="51">
        <v>0.2</v>
      </c>
      <c r="T45" s="52">
        <f t="shared" si="5"/>
        <v>0</v>
      </c>
      <c r="U45" s="60">
        <v>4</v>
      </c>
      <c r="V45" s="51">
        <v>0.2</v>
      </c>
      <c r="W45" s="54">
        <f t="shared" si="6"/>
        <v>0.8</v>
      </c>
    </row>
    <row r="46" spans="1:23" ht="15">
      <c r="A46" s="73" t="s">
        <v>212</v>
      </c>
      <c r="B46" s="71" t="s">
        <v>214</v>
      </c>
      <c r="C46" s="68"/>
      <c r="D46" s="36"/>
      <c r="E46" s="37">
        <f t="shared" si="4"/>
        <v>0</v>
      </c>
      <c r="F46" s="69"/>
      <c r="G46" s="39"/>
      <c r="H46" s="40">
        <f t="shared" si="0"/>
        <v>0</v>
      </c>
      <c r="I46" s="70"/>
      <c r="J46" s="42"/>
      <c r="K46" s="43">
        <f t="shared" si="1"/>
        <v>0</v>
      </c>
      <c r="L46" s="56"/>
      <c r="M46" s="45"/>
      <c r="N46" s="46">
        <f t="shared" si="2"/>
        <v>0</v>
      </c>
      <c r="O46" s="57"/>
      <c r="P46" s="48"/>
      <c r="Q46" s="49">
        <f t="shared" si="3"/>
        <v>0</v>
      </c>
      <c r="R46" s="58">
        <v>0</v>
      </c>
      <c r="S46" s="51">
        <v>0.2</v>
      </c>
      <c r="T46" s="52">
        <f t="shared" si="5"/>
        <v>0</v>
      </c>
      <c r="U46" s="60">
        <v>4</v>
      </c>
      <c r="V46" s="51">
        <v>0.2</v>
      </c>
      <c r="W46" s="54">
        <f t="shared" si="6"/>
        <v>0.8</v>
      </c>
    </row>
    <row r="47" spans="1:23" ht="15">
      <c r="A47" s="73" t="s">
        <v>212</v>
      </c>
      <c r="B47" s="71" t="s">
        <v>215</v>
      </c>
      <c r="C47" s="68"/>
      <c r="D47" s="36"/>
      <c r="E47" s="37">
        <f t="shared" si="4"/>
        <v>0</v>
      </c>
      <c r="F47" s="69"/>
      <c r="G47" s="39"/>
      <c r="H47" s="40">
        <f t="shared" si="0"/>
        <v>0</v>
      </c>
      <c r="I47" s="70"/>
      <c r="J47" s="42"/>
      <c r="K47" s="43">
        <f t="shared" si="1"/>
        <v>0</v>
      </c>
      <c r="L47" s="56"/>
      <c r="M47" s="45"/>
      <c r="N47" s="46">
        <f t="shared" si="2"/>
        <v>0</v>
      </c>
      <c r="O47" s="57">
        <v>0</v>
      </c>
      <c r="P47" s="48">
        <v>0.042</v>
      </c>
      <c r="Q47" s="49">
        <f t="shared" si="3"/>
        <v>0</v>
      </c>
      <c r="R47" s="58"/>
      <c r="S47" s="51"/>
      <c r="T47" s="59"/>
      <c r="U47" s="60"/>
      <c r="V47" s="51"/>
      <c r="W47" s="54">
        <f t="shared" si="6"/>
        <v>0</v>
      </c>
    </row>
    <row r="48" spans="1:23" ht="15">
      <c r="A48" s="73" t="s">
        <v>212</v>
      </c>
      <c r="B48" s="71" t="s">
        <v>216</v>
      </c>
      <c r="C48" s="68"/>
      <c r="D48" s="36"/>
      <c r="E48" s="37"/>
      <c r="F48" s="69"/>
      <c r="G48" s="39"/>
      <c r="H48" s="40">
        <f t="shared" si="0"/>
        <v>0</v>
      </c>
      <c r="I48" s="70"/>
      <c r="J48" s="42"/>
      <c r="K48" s="43">
        <f t="shared" si="1"/>
        <v>0</v>
      </c>
      <c r="L48" s="56"/>
      <c r="M48" s="45"/>
      <c r="N48" s="46">
        <f t="shared" si="2"/>
        <v>0</v>
      </c>
      <c r="O48" s="57">
        <v>0</v>
      </c>
      <c r="P48" s="48">
        <v>0.042</v>
      </c>
      <c r="Q48" s="49">
        <f t="shared" si="3"/>
        <v>0</v>
      </c>
      <c r="R48" s="58"/>
      <c r="S48" s="51"/>
      <c r="T48" s="59"/>
      <c r="U48" s="60">
        <v>4</v>
      </c>
      <c r="V48" s="51">
        <v>0.2</v>
      </c>
      <c r="W48" s="54">
        <f t="shared" si="6"/>
        <v>0.8</v>
      </c>
    </row>
    <row r="49" spans="1:23" ht="15">
      <c r="A49" s="73" t="s">
        <v>217</v>
      </c>
      <c r="B49" s="71" t="s">
        <v>218</v>
      </c>
      <c r="C49" s="68"/>
      <c r="D49" s="36"/>
      <c r="E49" s="37">
        <f t="shared" si="4"/>
        <v>0</v>
      </c>
      <c r="F49" s="69"/>
      <c r="G49" s="39"/>
      <c r="H49" s="40">
        <f t="shared" si="0"/>
        <v>0</v>
      </c>
      <c r="I49" s="70"/>
      <c r="J49" s="42"/>
      <c r="K49" s="43">
        <f t="shared" si="1"/>
        <v>0</v>
      </c>
      <c r="L49" s="56"/>
      <c r="M49" s="45"/>
      <c r="N49" s="46">
        <f t="shared" si="2"/>
        <v>0</v>
      </c>
      <c r="O49" s="57">
        <v>3</v>
      </c>
      <c r="P49" s="48">
        <v>0.042</v>
      </c>
      <c r="Q49" s="49">
        <f t="shared" si="3"/>
        <v>0.126</v>
      </c>
      <c r="R49" s="58"/>
      <c r="S49" s="51"/>
      <c r="T49" s="59"/>
      <c r="U49" s="60"/>
      <c r="V49" s="51"/>
      <c r="W49" s="61"/>
    </row>
    <row r="50" spans="1:23" ht="15">
      <c r="A50" s="73" t="s">
        <v>217</v>
      </c>
      <c r="B50" s="71" t="s">
        <v>219</v>
      </c>
      <c r="C50" s="68"/>
      <c r="D50" s="36"/>
      <c r="E50" s="37">
        <f t="shared" si="4"/>
        <v>0</v>
      </c>
      <c r="F50" s="69"/>
      <c r="G50" s="39"/>
      <c r="H50" s="40">
        <f t="shared" si="0"/>
        <v>0</v>
      </c>
      <c r="I50" s="70">
        <v>4</v>
      </c>
      <c r="J50" s="42">
        <v>0.083</v>
      </c>
      <c r="K50" s="43">
        <f t="shared" si="1"/>
        <v>0.332</v>
      </c>
      <c r="L50" s="56"/>
      <c r="M50" s="45"/>
      <c r="N50" s="46">
        <f t="shared" si="2"/>
        <v>0</v>
      </c>
      <c r="O50" s="57"/>
      <c r="P50" s="48"/>
      <c r="Q50" s="49">
        <f t="shared" si="3"/>
        <v>0</v>
      </c>
      <c r="R50" s="58"/>
      <c r="S50" s="51"/>
      <c r="T50" s="59"/>
      <c r="U50" s="60"/>
      <c r="V50" s="51"/>
      <c r="W50" s="61"/>
    </row>
    <row r="51" spans="1:23" ht="15">
      <c r="A51" s="73" t="s">
        <v>217</v>
      </c>
      <c r="B51" s="71" t="s">
        <v>220</v>
      </c>
      <c r="C51" s="68"/>
      <c r="D51" s="36"/>
      <c r="E51" s="37">
        <f t="shared" si="4"/>
        <v>0</v>
      </c>
      <c r="F51" s="69"/>
      <c r="G51" s="39"/>
      <c r="H51" s="40">
        <f t="shared" si="0"/>
        <v>0</v>
      </c>
      <c r="I51" s="70">
        <v>4</v>
      </c>
      <c r="J51" s="42">
        <v>0.083</v>
      </c>
      <c r="K51" s="43">
        <f t="shared" si="1"/>
        <v>0.332</v>
      </c>
      <c r="L51" s="56"/>
      <c r="M51" s="45"/>
      <c r="N51" s="46">
        <f t="shared" si="2"/>
        <v>0</v>
      </c>
      <c r="O51" s="57"/>
      <c r="P51" s="48"/>
      <c r="Q51" s="49">
        <f t="shared" si="3"/>
        <v>0</v>
      </c>
      <c r="R51" s="58"/>
      <c r="S51" s="51"/>
      <c r="T51" s="59"/>
      <c r="U51" s="60"/>
      <c r="V51" s="51"/>
      <c r="W51" s="61"/>
    </row>
    <row r="52" spans="1:23" ht="15">
      <c r="A52" s="33" t="s">
        <v>221</v>
      </c>
      <c r="B52" s="71"/>
      <c r="C52" s="68"/>
      <c r="D52" s="36"/>
      <c r="E52" s="37">
        <f t="shared" si="4"/>
        <v>0</v>
      </c>
      <c r="F52" s="69"/>
      <c r="G52" s="39"/>
      <c r="H52" s="40">
        <f t="shared" si="0"/>
        <v>0</v>
      </c>
      <c r="I52" s="70"/>
      <c r="J52" s="42"/>
      <c r="K52" s="43">
        <f t="shared" si="1"/>
        <v>0</v>
      </c>
      <c r="L52" s="56"/>
      <c r="M52" s="45"/>
      <c r="N52" s="46">
        <f t="shared" si="2"/>
        <v>0</v>
      </c>
      <c r="O52" s="57"/>
      <c r="P52" s="48"/>
      <c r="Q52" s="49">
        <f t="shared" si="3"/>
        <v>0</v>
      </c>
      <c r="R52" s="58"/>
      <c r="S52" s="51"/>
      <c r="T52" s="59"/>
      <c r="U52" s="60"/>
      <c r="V52" s="51"/>
      <c r="W52" s="61"/>
    </row>
    <row r="53" spans="1:23" ht="15">
      <c r="A53" s="73" t="s">
        <v>221</v>
      </c>
      <c r="B53" s="71"/>
      <c r="C53" s="68"/>
      <c r="D53" s="36"/>
      <c r="E53" s="37">
        <f t="shared" si="4"/>
        <v>0</v>
      </c>
      <c r="F53" s="69"/>
      <c r="G53" s="39"/>
      <c r="H53" s="40">
        <f t="shared" si="0"/>
        <v>0</v>
      </c>
      <c r="I53" s="70"/>
      <c r="J53" s="42"/>
      <c r="K53" s="43">
        <f t="shared" si="1"/>
        <v>0</v>
      </c>
      <c r="L53" s="56"/>
      <c r="M53" s="45"/>
      <c r="N53" s="46">
        <f t="shared" si="2"/>
        <v>0</v>
      </c>
      <c r="O53" s="57"/>
      <c r="P53" s="48"/>
      <c r="Q53" s="49">
        <f t="shared" si="3"/>
        <v>0</v>
      </c>
      <c r="R53" s="58"/>
      <c r="S53" s="51"/>
      <c r="T53" s="59"/>
      <c r="U53" s="60"/>
      <c r="V53" s="51"/>
      <c r="W53" s="61"/>
    </row>
    <row r="54" spans="1:23" ht="15">
      <c r="A54" s="73" t="s">
        <v>221</v>
      </c>
      <c r="B54" s="71"/>
      <c r="C54" s="68"/>
      <c r="D54" s="36"/>
      <c r="E54" s="37">
        <f t="shared" si="4"/>
        <v>0</v>
      </c>
      <c r="F54" s="69"/>
      <c r="G54" s="39"/>
      <c r="H54" s="40">
        <f t="shared" si="0"/>
        <v>0</v>
      </c>
      <c r="I54" s="70"/>
      <c r="J54" s="42"/>
      <c r="K54" s="43">
        <f t="shared" si="1"/>
        <v>0</v>
      </c>
      <c r="L54" s="56"/>
      <c r="M54" s="45"/>
      <c r="N54" s="46">
        <f t="shared" si="2"/>
        <v>0</v>
      </c>
      <c r="O54" s="57"/>
      <c r="P54" s="48"/>
      <c r="Q54" s="49">
        <f t="shared" si="3"/>
        <v>0</v>
      </c>
      <c r="R54" s="58"/>
      <c r="S54" s="51"/>
      <c r="T54" s="59"/>
      <c r="U54" s="60"/>
      <c r="V54" s="51"/>
      <c r="W54" s="61"/>
    </row>
    <row r="55" spans="1:23" ht="15.75" thickBot="1">
      <c r="A55" s="4"/>
      <c r="B55" s="74" t="s">
        <v>222</v>
      </c>
      <c r="C55" s="75">
        <f aca="true" t="shared" si="7" ref="C55:Q55">SUM(C7:C54)</f>
        <v>26</v>
      </c>
      <c r="D55" s="76">
        <f t="shared" si="7"/>
        <v>1.001</v>
      </c>
      <c r="E55" s="77">
        <f t="shared" si="7"/>
        <v>2.3659999999999997</v>
      </c>
      <c r="F55" s="78">
        <f t="shared" si="7"/>
        <v>34</v>
      </c>
      <c r="G55" s="79">
        <f t="shared" si="7"/>
        <v>1.0079999999999996</v>
      </c>
      <c r="H55" s="80">
        <f t="shared" si="7"/>
        <v>2.1419999999999995</v>
      </c>
      <c r="I55" s="81">
        <f t="shared" si="7"/>
        <v>30</v>
      </c>
      <c r="J55" s="82">
        <f t="shared" si="7"/>
        <v>0.9959999999999999</v>
      </c>
      <c r="K55" s="83">
        <f t="shared" si="7"/>
        <v>2.4899999999999993</v>
      </c>
      <c r="L55" s="84">
        <f t="shared" si="7"/>
        <v>27</v>
      </c>
      <c r="M55" s="84">
        <f t="shared" si="7"/>
        <v>0.9939999999999997</v>
      </c>
      <c r="N55" s="85">
        <f t="shared" si="7"/>
        <v>1.9169999999999991</v>
      </c>
      <c r="O55" s="86">
        <f t="shared" si="7"/>
        <v>41</v>
      </c>
      <c r="P55" s="87">
        <f t="shared" si="7"/>
        <v>1.0080000000000002</v>
      </c>
      <c r="Q55" s="88">
        <f t="shared" si="7"/>
        <v>1.7220000000000004</v>
      </c>
      <c r="R55" s="89">
        <f>SUM(R36:R54)</f>
        <v>7</v>
      </c>
      <c r="S55" s="90">
        <f>SUM(S36:S54)</f>
        <v>1</v>
      </c>
      <c r="T55" s="91">
        <f>SUM(T36:T54)</f>
        <v>1.4000000000000001</v>
      </c>
      <c r="U55" s="92">
        <f>SUM(U37:U54)</f>
        <v>15</v>
      </c>
      <c r="V55" s="93">
        <f>SUM(V37:V54)</f>
        <v>1</v>
      </c>
      <c r="W55" s="94">
        <f>SUM(W37:W54)</f>
        <v>3</v>
      </c>
    </row>
  </sheetData>
  <sheetProtection/>
  <mergeCells count="32">
    <mergeCell ref="O5:Q5"/>
    <mergeCell ref="P6:Q6"/>
    <mergeCell ref="S6:T6"/>
    <mergeCell ref="V6:W6"/>
    <mergeCell ref="O4:Q4"/>
    <mergeCell ref="R4:T4"/>
    <mergeCell ref="U4:W4"/>
    <mergeCell ref="R5:T5"/>
    <mergeCell ref="U5:W5"/>
    <mergeCell ref="A4:A6"/>
    <mergeCell ref="B4:B6"/>
    <mergeCell ref="C4:E4"/>
    <mergeCell ref="F4:H4"/>
    <mergeCell ref="I4:K4"/>
    <mergeCell ref="C5:E5"/>
    <mergeCell ref="F5:H5"/>
    <mergeCell ref="I5:K5"/>
    <mergeCell ref="L4:N4"/>
    <mergeCell ref="D6:E6"/>
    <mergeCell ref="G6:H6"/>
    <mergeCell ref="J6:K6"/>
    <mergeCell ref="M6:N6"/>
    <mergeCell ref="L5:N5"/>
    <mergeCell ref="A1:W1"/>
    <mergeCell ref="A2:W2"/>
    <mergeCell ref="C3:E3"/>
    <mergeCell ref="F3:H3"/>
    <mergeCell ref="I3:K3"/>
    <mergeCell ref="L3:N3"/>
    <mergeCell ref="O3:Q3"/>
    <mergeCell ref="R3:T3"/>
    <mergeCell ref="U3:W3"/>
  </mergeCells>
  <printOptions/>
  <pageMargins left="0" right="0" top="0.75" bottom="0.75" header="0.3" footer="0.3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1.7109375" style="0" customWidth="1"/>
  </cols>
  <sheetData>
    <row r="1" spans="1:14" ht="18.75" customHeight="1">
      <c r="A1" s="219" t="s">
        <v>223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</row>
    <row r="2" spans="1:14" ht="16.5" customHeight="1" thickBot="1">
      <c r="A2" s="222" t="s">
        <v>142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</row>
    <row r="3" spans="1:14" ht="15.75" customHeight="1">
      <c r="A3" s="25"/>
      <c r="B3" s="25"/>
      <c r="C3" s="225" t="s">
        <v>224</v>
      </c>
      <c r="D3" s="226"/>
      <c r="E3" s="227"/>
      <c r="F3" s="228" t="s">
        <v>225</v>
      </c>
      <c r="G3" s="229"/>
      <c r="H3" s="230"/>
      <c r="I3" s="231" t="s">
        <v>225</v>
      </c>
      <c r="J3" s="232"/>
      <c r="K3" s="233"/>
      <c r="L3" s="306" t="s">
        <v>225</v>
      </c>
      <c r="M3" s="235"/>
      <c r="N3" s="307"/>
    </row>
    <row r="4" spans="1:14" ht="15.75" customHeight="1">
      <c r="A4" s="256" t="s">
        <v>6</v>
      </c>
      <c r="B4" s="259" t="s">
        <v>149</v>
      </c>
      <c r="C4" s="260" t="s">
        <v>136</v>
      </c>
      <c r="D4" s="261"/>
      <c r="E4" s="262"/>
      <c r="F4" s="263" t="s">
        <v>226</v>
      </c>
      <c r="G4" s="264"/>
      <c r="H4" s="265"/>
      <c r="I4" s="266" t="s">
        <v>227</v>
      </c>
      <c r="J4" s="267"/>
      <c r="K4" s="268"/>
      <c r="L4" s="309" t="s">
        <v>228</v>
      </c>
      <c r="M4" s="246"/>
      <c r="N4" s="310"/>
    </row>
    <row r="5" spans="1:14" ht="15.75" customHeight="1">
      <c r="A5" s="257"/>
      <c r="B5" s="259"/>
      <c r="C5" s="269" t="s">
        <v>229</v>
      </c>
      <c r="D5" s="270"/>
      <c r="E5" s="271"/>
      <c r="F5" s="272" t="s">
        <v>230</v>
      </c>
      <c r="G5" s="273"/>
      <c r="H5" s="274"/>
      <c r="I5" s="275" t="s">
        <v>230</v>
      </c>
      <c r="J5" s="276"/>
      <c r="K5" s="277"/>
      <c r="L5" s="311" t="s">
        <v>231</v>
      </c>
      <c r="M5" s="279"/>
      <c r="N5" s="312"/>
    </row>
    <row r="6" spans="1:14" ht="31.5">
      <c r="A6" s="258"/>
      <c r="B6" s="259"/>
      <c r="C6" s="26" t="s">
        <v>159</v>
      </c>
      <c r="D6" s="248" t="s">
        <v>160</v>
      </c>
      <c r="E6" s="249"/>
      <c r="F6" s="27" t="s">
        <v>159</v>
      </c>
      <c r="G6" s="250" t="s">
        <v>160</v>
      </c>
      <c r="H6" s="251"/>
      <c r="I6" s="28" t="s">
        <v>159</v>
      </c>
      <c r="J6" s="252" t="s">
        <v>160</v>
      </c>
      <c r="K6" s="253"/>
      <c r="L6" s="95" t="s">
        <v>159</v>
      </c>
      <c r="M6" s="254" t="s">
        <v>160</v>
      </c>
      <c r="N6" s="308"/>
    </row>
    <row r="7" spans="1:14" ht="15">
      <c r="A7" s="33" t="s">
        <v>232</v>
      </c>
      <c r="B7" s="34"/>
      <c r="C7" s="35"/>
      <c r="D7" s="36"/>
      <c r="E7" s="37"/>
      <c r="F7" s="38"/>
      <c r="G7" s="39"/>
      <c r="H7" s="40"/>
      <c r="I7" s="41"/>
      <c r="J7" s="42"/>
      <c r="K7" s="43"/>
      <c r="L7" s="44"/>
      <c r="M7" s="45"/>
      <c r="N7" s="96"/>
    </row>
    <row r="8" spans="1:14" ht="15">
      <c r="A8" s="4" t="s">
        <v>232</v>
      </c>
      <c r="B8" s="34"/>
      <c r="C8" s="35"/>
      <c r="D8" s="36"/>
      <c r="E8" s="37"/>
      <c r="F8" s="38"/>
      <c r="G8" s="39"/>
      <c r="H8" s="40"/>
      <c r="I8" s="41"/>
      <c r="J8" s="42"/>
      <c r="K8" s="43"/>
      <c r="L8" s="97"/>
      <c r="M8" s="45"/>
      <c r="N8" s="96"/>
    </row>
    <row r="9" spans="1:14" ht="15">
      <c r="A9" s="4" t="s">
        <v>232</v>
      </c>
      <c r="B9" s="34"/>
      <c r="C9" s="35"/>
      <c r="D9" s="36"/>
      <c r="E9" s="37"/>
      <c r="F9" s="38"/>
      <c r="G9" s="39"/>
      <c r="H9" s="40"/>
      <c r="I9" s="41"/>
      <c r="J9" s="42"/>
      <c r="K9" s="43"/>
      <c r="L9" s="97"/>
      <c r="M9" s="45"/>
      <c r="N9" s="96"/>
    </row>
    <row r="10" spans="1:14" ht="15">
      <c r="A10" s="4" t="s">
        <v>233</v>
      </c>
      <c r="B10" s="34" t="s">
        <v>234</v>
      </c>
      <c r="C10" s="35">
        <v>0</v>
      </c>
      <c r="D10" s="36">
        <v>0.333</v>
      </c>
      <c r="E10" s="37">
        <f>C10*D10</f>
        <v>0</v>
      </c>
      <c r="F10" s="38">
        <v>4</v>
      </c>
      <c r="G10" s="39">
        <v>0.333</v>
      </c>
      <c r="H10" s="40">
        <f>F10*G10</f>
        <v>1.332</v>
      </c>
      <c r="I10" s="41">
        <v>1</v>
      </c>
      <c r="J10" s="42">
        <v>0.5</v>
      </c>
      <c r="K10" s="43">
        <f>I10*J10</f>
        <v>0.5</v>
      </c>
      <c r="L10" s="97">
        <v>2</v>
      </c>
      <c r="M10" s="45">
        <v>0.333</v>
      </c>
      <c r="N10" s="96">
        <f>L10*M10</f>
        <v>0.666</v>
      </c>
    </row>
    <row r="11" spans="1:14" ht="15">
      <c r="A11" s="33" t="s">
        <v>233</v>
      </c>
      <c r="B11" s="34" t="s">
        <v>235</v>
      </c>
      <c r="C11" s="35">
        <v>3</v>
      </c>
      <c r="D11" s="36">
        <v>0.333</v>
      </c>
      <c r="E11" s="37">
        <f>C11*D11</f>
        <v>0.9990000000000001</v>
      </c>
      <c r="F11" s="38">
        <v>4</v>
      </c>
      <c r="G11" s="39">
        <v>0.333</v>
      </c>
      <c r="H11" s="40">
        <f>F11*G11</f>
        <v>1.332</v>
      </c>
      <c r="I11" s="41">
        <v>4</v>
      </c>
      <c r="J11" s="42">
        <v>0.5</v>
      </c>
      <c r="K11" s="43">
        <f>I11*J11</f>
        <v>2</v>
      </c>
      <c r="L11" s="97">
        <v>4</v>
      </c>
      <c r="M11" s="45">
        <v>0.333</v>
      </c>
      <c r="N11" s="96">
        <f>L11*M11</f>
        <v>1.332</v>
      </c>
    </row>
    <row r="12" spans="1:14" ht="15">
      <c r="A12" s="4" t="s">
        <v>236</v>
      </c>
      <c r="B12" s="34" t="s">
        <v>237</v>
      </c>
      <c r="C12" s="35"/>
      <c r="D12" s="36"/>
      <c r="E12" s="37">
        <f>C12*D12</f>
        <v>0</v>
      </c>
      <c r="F12" s="38">
        <v>4</v>
      </c>
      <c r="G12" s="39">
        <v>0.333</v>
      </c>
      <c r="H12" s="40">
        <f>F12*G12</f>
        <v>1.332</v>
      </c>
      <c r="I12" s="41"/>
      <c r="J12" s="42"/>
      <c r="K12" s="43"/>
      <c r="L12" s="97">
        <v>4</v>
      </c>
      <c r="M12" s="45">
        <v>0.333</v>
      </c>
      <c r="N12" s="96">
        <f>L12*M12</f>
        <v>1.332</v>
      </c>
    </row>
    <row r="13" spans="1:14" ht="15">
      <c r="A13" s="33" t="s">
        <v>236</v>
      </c>
      <c r="B13" s="64" t="s">
        <v>238</v>
      </c>
      <c r="C13" s="65">
        <v>2</v>
      </c>
      <c r="D13" s="36">
        <v>0.333</v>
      </c>
      <c r="E13" s="37">
        <f>C13*D13</f>
        <v>0.666</v>
      </c>
      <c r="F13" s="66"/>
      <c r="G13" s="39"/>
      <c r="H13" s="40"/>
      <c r="I13" s="67"/>
      <c r="J13" s="42"/>
      <c r="K13" s="43"/>
      <c r="L13" s="97"/>
      <c r="M13" s="45"/>
      <c r="N13" s="96">
        <f>L13*M13</f>
        <v>0</v>
      </c>
    </row>
    <row r="14" spans="1:14" ht="15.75" thickBot="1">
      <c r="A14" s="4"/>
      <c r="B14" s="34"/>
      <c r="C14" s="68">
        <f>SUM(C7:C13)</f>
        <v>5</v>
      </c>
      <c r="D14" s="36">
        <f>SUM(D10:D13)</f>
        <v>0.9990000000000001</v>
      </c>
      <c r="E14" s="98">
        <f>SUM(E10:E13)</f>
        <v>1.665</v>
      </c>
      <c r="F14" s="69">
        <f>SUM(F7:F13)</f>
        <v>12</v>
      </c>
      <c r="G14" s="39">
        <f>SUM(G10:G13)</f>
        <v>0.9990000000000001</v>
      </c>
      <c r="H14" s="99">
        <f>SUM(H10:H13)</f>
        <v>3.9960000000000004</v>
      </c>
      <c r="I14" s="70">
        <f>SUM(I7:I13)</f>
        <v>5</v>
      </c>
      <c r="J14" s="42">
        <f>SUM(J10:J13)</f>
        <v>1</v>
      </c>
      <c r="K14" s="100">
        <f>SUM(K10:K13)</f>
        <v>2.5</v>
      </c>
      <c r="L14" s="101">
        <f>SUM(L7:L13)</f>
        <v>10</v>
      </c>
      <c r="M14" s="102">
        <f>SUM(M10:M13)</f>
        <v>0.9990000000000001</v>
      </c>
      <c r="N14" s="103">
        <f>SUM(N10:N13)</f>
        <v>3.33</v>
      </c>
    </row>
  </sheetData>
  <sheetProtection/>
  <mergeCells count="20">
    <mergeCell ref="D6:E6"/>
    <mergeCell ref="G6:H6"/>
    <mergeCell ref="J6:K6"/>
    <mergeCell ref="M6:N6"/>
    <mergeCell ref="A4:A6"/>
    <mergeCell ref="B4:B6"/>
    <mergeCell ref="C4:E4"/>
    <mergeCell ref="F4:H4"/>
    <mergeCell ref="I4:K4"/>
    <mergeCell ref="L4:N4"/>
    <mergeCell ref="C5:E5"/>
    <mergeCell ref="F5:H5"/>
    <mergeCell ref="I5:K5"/>
    <mergeCell ref="L5:N5"/>
    <mergeCell ref="A1:N1"/>
    <mergeCell ref="A2:N2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10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8515625" style="0" customWidth="1"/>
    <col min="2" max="2" width="11.421875" style="0" customWidth="1"/>
    <col min="3" max="3" width="7.421875" style="0" customWidth="1"/>
    <col min="6" max="6" width="7.421875" style="0" customWidth="1"/>
    <col min="9" max="9" width="7.57421875" style="0" customWidth="1"/>
    <col min="12" max="12" width="8.00390625" style="0" customWidth="1"/>
    <col min="15" max="15" width="8.00390625" style="0" customWidth="1"/>
    <col min="16" max="16" width="7.140625" style="0" customWidth="1"/>
    <col min="17" max="17" width="6.7109375" style="0" customWidth="1"/>
    <col min="18" max="18" width="7.57421875" style="0" customWidth="1"/>
    <col min="19" max="19" width="7.421875" style="0" customWidth="1"/>
    <col min="20" max="20" width="7.140625" style="0" customWidth="1"/>
  </cols>
  <sheetData>
    <row r="1" spans="1:19" ht="15.75" customHeight="1">
      <c r="A1" s="313" t="s">
        <v>239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ht="15.75" customHeight="1" thickBot="1">
      <c r="A2" s="314" t="s">
        <v>142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20" ht="15.75" customHeight="1" thickBot="1">
      <c r="A3" s="104"/>
      <c r="B3" s="105"/>
      <c r="C3" s="315" t="s">
        <v>240</v>
      </c>
      <c r="D3" s="316"/>
      <c r="E3" s="317"/>
      <c r="F3" s="318" t="s">
        <v>240</v>
      </c>
      <c r="G3" s="319"/>
      <c r="H3" s="320"/>
      <c r="I3" s="321" t="s">
        <v>240</v>
      </c>
      <c r="J3" s="322"/>
      <c r="K3" s="323"/>
      <c r="L3" s="324" t="s">
        <v>240</v>
      </c>
      <c r="M3" s="325"/>
      <c r="N3" s="326"/>
      <c r="O3" s="327" t="s">
        <v>240</v>
      </c>
      <c r="P3" s="328"/>
      <c r="Q3" s="329"/>
      <c r="R3" s="330" t="s">
        <v>240</v>
      </c>
      <c r="S3" s="331"/>
      <c r="T3" s="332"/>
    </row>
    <row r="4" spans="1:20" ht="57.75" customHeight="1">
      <c r="A4" s="257" t="s">
        <v>6</v>
      </c>
      <c r="B4" s="334" t="s">
        <v>149</v>
      </c>
      <c r="C4" s="260" t="s">
        <v>241</v>
      </c>
      <c r="D4" s="261"/>
      <c r="E4" s="262"/>
      <c r="F4" s="263" t="s">
        <v>242</v>
      </c>
      <c r="G4" s="264"/>
      <c r="H4" s="265"/>
      <c r="I4" s="266" t="s">
        <v>243</v>
      </c>
      <c r="J4" s="267"/>
      <c r="K4" s="268"/>
      <c r="L4" s="309" t="s">
        <v>244</v>
      </c>
      <c r="M4" s="246"/>
      <c r="N4" s="310"/>
      <c r="O4" s="289" t="s">
        <v>245</v>
      </c>
      <c r="P4" s="290"/>
      <c r="Q4" s="291"/>
      <c r="R4" s="295" t="s">
        <v>246</v>
      </c>
      <c r="S4" s="293"/>
      <c r="T4" s="296"/>
    </row>
    <row r="5" spans="1:20" ht="15.75">
      <c r="A5" s="257"/>
      <c r="B5" s="259"/>
      <c r="C5" s="269" t="s">
        <v>230</v>
      </c>
      <c r="D5" s="270"/>
      <c r="E5" s="271"/>
      <c r="F5" s="272" t="s">
        <v>247</v>
      </c>
      <c r="G5" s="273"/>
      <c r="H5" s="274"/>
      <c r="I5" s="275" t="s">
        <v>248</v>
      </c>
      <c r="J5" s="276"/>
      <c r="K5" s="277"/>
      <c r="L5" s="311" t="s">
        <v>231</v>
      </c>
      <c r="M5" s="279"/>
      <c r="N5" s="312"/>
      <c r="O5" s="281" t="s">
        <v>230</v>
      </c>
      <c r="P5" s="282"/>
      <c r="Q5" s="283"/>
      <c r="R5" s="300" t="s">
        <v>247</v>
      </c>
      <c r="S5" s="298"/>
      <c r="T5" s="301"/>
    </row>
    <row r="6" spans="1:20" ht="31.5">
      <c r="A6" s="258"/>
      <c r="B6" s="259"/>
      <c r="C6" s="26" t="s">
        <v>159</v>
      </c>
      <c r="D6" s="248" t="s">
        <v>160</v>
      </c>
      <c r="E6" s="249"/>
      <c r="F6" s="27" t="s">
        <v>159</v>
      </c>
      <c r="G6" s="250" t="s">
        <v>160</v>
      </c>
      <c r="H6" s="251"/>
      <c r="I6" s="28" t="s">
        <v>159</v>
      </c>
      <c r="J6" s="252" t="s">
        <v>160</v>
      </c>
      <c r="K6" s="253"/>
      <c r="L6" s="95" t="s">
        <v>159</v>
      </c>
      <c r="M6" s="254" t="s">
        <v>160</v>
      </c>
      <c r="N6" s="308"/>
      <c r="O6" s="30" t="s">
        <v>159</v>
      </c>
      <c r="P6" s="284" t="s">
        <v>160</v>
      </c>
      <c r="Q6" s="285"/>
      <c r="R6" s="32" t="s">
        <v>159</v>
      </c>
      <c r="S6" s="286" t="s">
        <v>160</v>
      </c>
      <c r="T6" s="288"/>
    </row>
    <row r="7" spans="1:20" ht="15">
      <c r="A7" s="33" t="s">
        <v>249</v>
      </c>
      <c r="B7" s="106" t="s">
        <v>250</v>
      </c>
      <c r="C7" s="107">
        <v>0</v>
      </c>
      <c r="D7" s="36">
        <v>0.25</v>
      </c>
      <c r="E7" s="36">
        <f>C7*D7</f>
        <v>0</v>
      </c>
      <c r="F7" s="108">
        <v>0</v>
      </c>
      <c r="G7" s="39">
        <v>0.333</v>
      </c>
      <c r="H7" s="39">
        <f>F7*G7</f>
        <v>0</v>
      </c>
      <c r="I7" s="109">
        <v>0</v>
      </c>
      <c r="J7" s="42">
        <v>0.333</v>
      </c>
      <c r="K7" s="42">
        <f>I7*J7</f>
        <v>0</v>
      </c>
      <c r="L7" s="110">
        <v>2</v>
      </c>
      <c r="M7" s="111">
        <v>0.125</v>
      </c>
      <c r="N7" s="45">
        <f>L7*M7</f>
        <v>0.25</v>
      </c>
      <c r="O7" s="112">
        <v>4</v>
      </c>
      <c r="P7" s="113">
        <v>0.143</v>
      </c>
      <c r="Q7" s="48">
        <f>O7*P7</f>
        <v>0.572</v>
      </c>
      <c r="R7" s="51"/>
      <c r="S7" s="114"/>
      <c r="T7" s="51">
        <f>R7*S7</f>
        <v>0</v>
      </c>
    </row>
    <row r="8" spans="1:20" ht="15">
      <c r="A8" s="4" t="s">
        <v>249</v>
      </c>
      <c r="B8" s="106" t="s">
        <v>251</v>
      </c>
      <c r="C8" s="107">
        <v>0</v>
      </c>
      <c r="D8" s="36">
        <v>0.25</v>
      </c>
      <c r="E8" s="36">
        <f aca="true" t="shared" si="0" ref="E8:E15">C8*D8</f>
        <v>0</v>
      </c>
      <c r="F8" s="108">
        <v>0</v>
      </c>
      <c r="G8" s="39"/>
      <c r="H8" s="39">
        <f aca="true" t="shared" si="1" ref="H8:H15">F8*G8</f>
        <v>0</v>
      </c>
      <c r="I8" s="109">
        <v>0</v>
      </c>
      <c r="J8" s="42"/>
      <c r="K8" s="115"/>
      <c r="L8" s="56">
        <v>2</v>
      </c>
      <c r="M8" s="111">
        <v>0.125</v>
      </c>
      <c r="N8" s="45">
        <f aca="true" t="shared" si="2" ref="N8:N15">L8*M8</f>
        <v>0.25</v>
      </c>
      <c r="O8" s="116">
        <v>4</v>
      </c>
      <c r="P8" s="113">
        <v>0.143</v>
      </c>
      <c r="Q8" s="48">
        <f aca="true" t="shared" si="3" ref="Q8:Q15">O8*P8</f>
        <v>0.572</v>
      </c>
      <c r="R8" s="117"/>
      <c r="S8" s="114"/>
      <c r="T8" s="51"/>
    </row>
    <row r="9" spans="1:20" ht="15">
      <c r="A9" s="4" t="s">
        <v>249</v>
      </c>
      <c r="B9" s="106" t="s">
        <v>252</v>
      </c>
      <c r="C9" s="107">
        <v>0</v>
      </c>
      <c r="D9" s="36">
        <v>0.25</v>
      </c>
      <c r="E9" s="36">
        <f t="shared" si="0"/>
        <v>0</v>
      </c>
      <c r="F9" s="108">
        <v>0</v>
      </c>
      <c r="G9" s="39"/>
      <c r="H9" s="39">
        <f t="shared" si="1"/>
        <v>0</v>
      </c>
      <c r="I9" s="109">
        <v>0</v>
      </c>
      <c r="J9" s="42"/>
      <c r="K9" s="115"/>
      <c r="L9" s="56">
        <v>2</v>
      </c>
      <c r="M9" s="111">
        <v>0.125</v>
      </c>
      <c r="N9" s="45">
        <f t="shared" si="2"/>
        <v>0.25</v>
      </c>
      <c r="O9" s="116">
        <v>4</v>
      </c>
      <c r="P9" s="113">
        <v>0.143</v>
      </c>
      <c r="Q9" s="48">
        <f t="shared" si="3"/>
        <v>0.572</v>
      </c>
      <c r="R9" s="117"/>
      <c r="S9" s="114"/>
      <c r="T9" s="51"/>
    </row>
    <row r="10" spans="1:20" ht="15">
      <c r="A10" s="33" t="s">
        <v>253</v>
      </c>
      <c r="B10" s="106" t="s">
        <v>254</v>
      </c>
      <c r="C10" s="107"/>
      <c r="D10" s="36"/>
      <c r="E10" s="36">
        <f t="shared" si="0"/>
        <v>0</v>
      </c>
      <c r="F10" s="108"/>
      <c r="G10" s="39"/>
      <c r="H10" s="39">
        <f t="shared" si="1"/>
        <v>0</v>
      </c>
      <c r="I10" s="109"/>
      <c r="J10" s="42"/>
      <c r="K10" s="115"/>
      <c r="L10" s="56">
        <v>2</v>
      </c>
      <c r="M10" s="111">
        <v>0.125</v>
      </c>
      <c r="N10" s="45">
        <f t="shared" si="2"/>
        <v>0.25</v>
      </c>
      <c r="O10" s="116"/>
      <c r="P10" s="113"/>
      <c r="Q10" s="48">
        <f t="shared" si="3"/>
        <v>0</v>
      </c>
      <c r="R10" s="117"/>
      <c r="S10" s="114"/>
      <c r="T10" s="51"/>
    </row>
    <row r="11" spans="1:20" ht="15">
      <c r="A11" s="4" t="s">
        <v>253</v>
      </c>
      <c r="B11" s="106" t="s">
        <v>255</v>
      </c>
      <c r="C11" s="107">
        <v>3</v>
      </c>
      <c r="D11" s="36">
        <v>0.25</v>
      </c>
      <c r="E11" s="36">
        <f t="shared" si="0"/>
        <v>0.75</v>
      </c>
      <c r="F11" s="108"/>
      <c r="G11" s="39"/>
      <c r="H11" s="39">
        <f t="shared" si="1"/>
        <v>0</v>
      </c>
      <c r="I11" s="109"/>
      <c r="J11" s="42"/>
      <c r="K11" s="115"/>
      <c r="L11" s="56">
        <v>2</v>
      </c>
      <c r="M11" s="111">
        <v>0.125</v>
      </c>
      <c r="N11" s="45">
        <f t="shared" si="2"/>
        <v>0.25</v>
      </c>
      <c r="O11" s="116">
        <v>2</v>
      </c>
      <c r="P11" s="113">
        <v>0.143</v>
      </c>
      <c r="Q11" s="48">
        <f t="shared" si="3"/>
        <v>0.286</v>
      </c>
      <c r="R11" s="117"/>
      <c r="S11" s="114"/>
      <c r="T11" s="51"/>
    </row>
    <row r="12" spans="1:20" ht="15">
      <c r="A12" s="118" t="s">
        <v>256</v>
      </c>
      <c r="B12" s="119" t="s">
        <v>257</v>
      </c>
      <c r="C12" s="107"/>
      <c r="D12" s="36"/>
      <c r="E12" s="36">
        <f t="shared" si="0"/>
        <v>0</v>
      </c>
      <c r="F12" s="108"/>
      <c r="G12" s="39"/>
      <c r="H12" s="39">
        <f t="shared" si="1"/>
        <v>0</v>
      </c>
      <c r="I12" s="109"/>
      <c r="J12" s="42"/>
      <c r="K12" s="115"/>
      <c r="L12" s="56">
        <v>2</v>
      </c>
      <c r="M12" s="111">
        <v>0.125</v>
      </c>
      <c r="N12" s="45">
        <f t="shared" si="2"/>
        <v>0.25</v>
      </c>
      <c r="O12" s="116">
        <v>4</v>
      </c>
      <c r="P12" s="113">
        <v>0.143</v>
      </c>
      <c r="Q12" s="48">
        <f t="shared" si="3"/>
        <v>0.572</v>
      </c>
      <c r="R12" s="117">
        <v>2</v>
      </c>
      <c r="S12" s="114">
        <v>1</v>
      </c>
      <c r="T12" s="51">
        <f>R12*S12</f>
        <v>2</v>
      </c>
    </row>
    <row r="13" spans="1:20" ht="15">
      <c r="A13" s="33" t="s">
        <v>256</v>
      </c>
      <c r="B13" s="106" t="s">
        <v>258</v>
      </c>
      <c r="C13" s="107"/>
      <c r="D13" s="36"/>
      <c r="E13" s="36">
        <f t="shared" si="0"/>
        <v>0</v>
      </c>
      <c r="F13" s="108"/>
      <c r="G13" s="39"/>
      <c r="H13" s="39">
        <f t="shared" si="1"/>
        <v>0</v>
      </c>
      <c r="I13" s="109"/>
      <c r="J13" s="42"/>
      <c r="K13" s="115"/>
      <c r="L13" s="56">
        <v>0</v>
      </c>
      <c r="M13" s="111">
        <v>0.125</v>
      </c>
      <c r="N13" s="45">
        <f t="shared" si="2"/>
        <v>0</v>
      </c>
      <c r="O13" s="116">
        <v>4</v>
      </c>
      <c r="P13" s="113">
        <v>0.143</v>
      </c>
      <c r="Q13" s="48">
        <f t="shared" si="3"/>
        <v>0.572</v>
      </c>
      <c r="R13" s="117"/>
      <c r="S13" s="114"/>
      <c r="T13" s="51"/>
    </row>
    <row r="14" spans="1:20" ht="15">
      <c r="A14" s="4" t="s">
        <v>256</v>
      </c>
      <c r="B14" s="106" t="s">
        <v>259</v>
      </c>
      <c r="C14" s="120"/>
      <c r="D14" s="36"/>
      <c r="E14" s="36">
        <f t="shared" si="0"/>
        <v>0</v>
      </c>
      <c r="F14" s="121"/>
      <c r="G14" s="39"/>
      <c r="H14" s="39">
        <f t="shared" si="1"/>
        <v>0</v>
      </c>
      <c r="I14" s="122"/>
      <c r="J14" s="42"/>
      <c r="K14" s="123"/>
      <c r="L14" s="56"/>
      <c r="M14" s="111"/>
      <c r="N14" s="45">
        <f t="shared" si="2"/>
        <v>0</v>
      </c>
      <c r="O14" s="116">
        <v>4</v>
      </c>
      <c r="P14" s="113">
        <v>0.143</v>
      </c>
      <c r="Q14" s="48">
        <f t="shared" si="3"/>
        <v>0.572</v>
      </c>
      <c r="R14" s="117"/>
      <c r="S14" s="114"/>
      <c r="T14" s="124"/>
    </row>
    <row r="15" spans="1:20" ht="15">
      <c r="A15" s="73" t="s">
        <v>256</v>
      </c>
      <c r="B15" s="125" t="s">
        <v>260</v>
      </c>
      <c r="C15" s="126"/>
      <c r="D15" s="126"/>
      <c r="E15" s="36">
        <f t="shared" si="0"/>
        <v>0</v>
      </c>
      <c r="F15" s="127"/>
      <c r="G15" s="127"/>
      <c r="H15" s="39">
        <f t="shared" si="1"/>
        <v>0</v>
      </c>
      <c r="I15" s="128"/>
      <c r="J15" s="128"/>
      <c r="K15" s="129"/>
      <c r="L15" s="56">
        <v>4</v>
      </c>
      <c r="M15" s="111">
        <v>0.125</v>
      </c>
      <c r="N15" s="45">
        <f t="shared" si="2"/>
        <v>0.5</v>
      </c>
      <c r="O15" s="116"/>
      <c r="P15" s="113"/>
      <c r="Q15" s="48">
        <f t="shared" si="3"/>
        <v>0</v>
      </c>
      <c r="R15" s="130"/>
      <c r="S15" s="131"/>
      <c r="T15" s="132"/>
    </row>
    <row r="16" spans="1:20" s="141" customFormat="1" ht="15">
      <c r="A16" s="133"/>
      <c r="B16" s="134"/>
      <c r="C16" s="135">
        <f>SUM(C7:C15)</f>
        <v>3</v>
      </c>
      <c r="D16" s="135"/>
      <c r="E16" s="135">
        <f>SUM(E7:E15)</f>
        <v>0.75</v>
      </c>
      <c r="F16" s="136">
        <f>SUM(F7:F15)</f>
        <v>0</v>
      </c>
      <c r="G16" s="136"/>
      <c r="H16" s="136"/>
      <c r="I16" s="137">
        <f>SUM(I7:I15)</f>
        <v>0</v>
      </c>
      <c r="J16" s="137"/>
      <c r="K16" s="137"/>
      <c r="L16" s="56">
        <f aca="true" t="shared" si="4" ref="L16:R16">SUM(L7:L15)</f>
        <v>16</v>
      </c>
      <c r="M16" s="138">
        <f t="shared" si="4"/>
        <v>1</v>
      </c>
      <c r="N16" s="138">
        <f t="shared" si="4"/>
        <v>2</v>
      </c>
      <c r="O16" s="116">
        <f t="shared" si="4"/>
        <v>26</v>
      </c>
      <c r="P16" s="139">
        <f t="shared" si="4"/>
        <v>1.001</v>
      </c>
      <c r="Q16" s="139">
        <f t="shared" si="4"/>
        <v>3.718</v>
      </c>
      <c r="R16" s="130">
        <f t="shared" si="4"/>
        <v>2</v>
      </c>
      <c r="S16" s="140">
        <v>1</v>
      </c>
      <c r="T16" s="140">
        <v>2</v>
      </c>
    </row>
    <row r="18" spans="1:14" ht="15.75">
      <c r="A18" s="313" t="s">
        <v>239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</row>
    <row r="19" spans="1:14" ht="15.75" thickBot="1">
      <c r="A19" s="314" t="s">
        <v>142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</row>
    <row r="20" spans="1:14" ht="16.5" thickBot="1">
      <c r="A20" s="104"/>
      <c r="B20" s="105"/>
      <c r="C20" s="315" t="s">
        <v>240</v>
      </c>
      <c r="D20" s="316"/>
      <c r="E20" s="317"/>
      <c r="F20" s="318" t="s">
        <v>240</v>
      </c>
      <c r="G20" s="319"/>
      <c r="H20" s="320"/>
      <c r="I20" s="321" t="s">
        <v>240</v>
      </c>
      <c r="J20" s="322"/>
      <c r="K20" s="323"/>
      <c r="L20" s="324" t="s">
        <v>240</v>
      </c>
      <c r="M20" s="325"/>
      <c r="N20" s="326"/>
    </row>
    <row r="21" spans="1:14" ht="30" customHeight="1">
      <c r="A21" s="257" t="s">
        <v>6</v>
      </c>
      <c r="B21" s="334" t="s">
        <v>149</v>
      </c>
      <c r="C21" s="260" t="s">
        <v>261</v>
      </c>
      <c r="D21" s="261"/>
      <c r="E21" s="262"/>
      <c r="F21" s="263" t="s">
        <v>262</v>
      </c>
      <c r="G21" s="264"/>
      <c r="H21" s="265"/>
      <c r="I21" s="266" t="s">
        <v>263</v>
      </c>
      <c r="J21" s="267"/>
      <c r="K21" s="268"/>
      <c r="L21" s="309" t="s">
        <v>264</v>
      </c>
      <c r="M21" s="246"/>
      <c r="N21" s="310"/>
    </row>
    <row r="22" spans="1:14" ht="15.75">
      <c r="A22" s="257"/>
      <c r="B22" s="259"/>
      <c r="C22" s="269" t="s">
        <v>230</v>
      </c>
      <c r="D22" s="270"/>
      <c r="E22" s="271"/>
      <c r="F22" s="272" t="s">
        <v>230</v>
      </c>
      <c r="G22" s="273"/>
      <c r="H22" s="274"/>
      <c r="I22" s="275" t="s">
        <v>248</v>
      </c>
      <c r="J22" s="276"/>
      <c r="K22" s="277"/>
      <c r="L22" s="311" t="s">
        <v>231</v>
      </c>
      <c r="M22" s="279"/>
      <c r="N22" s="312"/>
    </row>
    <row r="23" spans="1:14" ht="31.5">
      <c r="A23" s="258"/>
      <c r="B23" s="259"/>
      <c r="C23" s="26" t="s">
        <v>159</v>
      </c>
      <c r="D23" s="248" t="s">
        <v>160</v>
      </c>
      <c r="E23" s="249"/>
      <c r="F23" s="27" t="s">
        <v>159</v>
      </c>
      <c r="G23" s="250" t="s">
        <v>160</v>
      </c>
      <c r="H23" s="251"/>
      <c r="I23" s="28" t="s">
        <v>159</v>
      </c>
      <c r="J23" s="252" t="s">
        <v>160</v>
      </c>
      <c r="K23" s="253"/>
      <c r="L23" s="95" t="s">
        <v>159</v>
      </c>
      <c r="M23" s="254" t="s">
        <v>160</v>
      </c>
      <c r="N23" s="308"/>
    </row>
    <row r="24" spans="1:14" ht="15">
      <c r="A24" s="33" t="s">
        <v>249</v>
      </c>
      <c r="B24" s="106" t="s">
        <v>250</v>
      </c>
      <c r="C24" s="107">
        <v>0</v>
      </c>
      <c r="D24" s="36"/>
      <c r="E24" s="36">
        <f>C24*D24</f>
        <v>0</v>
      </c>
      <c r="F24" s="108">
        <v>0</v>
      </c>
      <c r="G24" s="39"/>
      <c r="H24" s="39">
        <f>F24*G24</f>
        <v>0</v>
      </c>
      <c r="I24" s="109">
        <v>0</v>
      </c>
      <c r="J24" s="42"/>
      <c r="K24" s="42">
        <f>I24*J24</f>
        <v>0</v>
      </c>
      <c r="L24" s="110">
        <v>0</v>
      </c>
      <c r="M24" s="45"/>
      <c r="N24" s="45">
        <f>L24*M24</f>
        <v>0</v>
      </c>
    </row>
    <row r="25" spans="1:14" ht="15">
      <c r="A25" s="4" t="s">
        <v>249</v>
      </c>
      <c r="B25" s="106" t="s">
        <v>251</v>
      </c>
      <c r="C25" s="107">
        <v>0</v>
      </c>
      <c r="D25" s="36"/>
      <c r="E25" s="36"/>
      <c r="F25" s="108">
        <v>0</v>
      </c>
      <c r="G25" s="39"/>
      <c r="H25" s="39"/>
      <c r="I25" s="109">
        <v>0</v>
      </c>
      <c r="J25" s="42"/>
      <c r="K25" s="42"/>
      <c r="L25" s="56">
        <v>0</v>
      </c>
      <c r="M25" s="45"/>
      <c r="N25" s="45"/>
    </row>
    <row r="26" spans="1:14" ht="15">
      <c r="A26" s="4" t="s">
        <v>249</v>
      </c>
      <c r="B26" s="106" t="s">
        <v>252</v>
      </c>
      <c r="C26" s="107">
        <v>0</v>
      </c>
      <c r="D26" s="36"/>
      <c r="E26" s="36"/>
      <c r="F26" s="108">
        <v>0</v>
      </c>
      <c r="G26" s="39"/>
      <c r="H26" s="39"/>
      <c r="I26" s="109">
        <v>0</v>
      </c>
      <c r="J26" s="42"/>
      <c r="K26" s="42"/>
      <c r="L26" s="56">
        <v>0</v>
      </c>
      <c r="M26" s="45"/>
      <c r="N26" s="45"/>
    </row>
    <row r="27" spans="1:19" ht="18.75">
      <c r="A27" s="313" t="s">
        <v>265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</row>
    <row r="28" spans="1:19" ht="16.5" thickBot="1">
      <c r="A28" s="314" t="s">
        <v>142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</row>
    <row r="29" spans="1:20" ht="15.75" customHeight="1" thickBot="1">
      <c r="A29" s="104"/>
      <c r="B29" s="105"/>
      <c r="C29" s="315" t="s">
        <v>266</v>
      </c>
      <c r="D29" s="316"/>
      <c r="E29" s="317"/>
      <c r="F29" s="335" t="s">
        <v>266</v>
      </c>
      <c r="G29" s="336"/>
      <c r="H29" s="337"/>
      <c r="I29" s="338" t="s">
        <v>266</v>
      </c>
      <c r="J29" s="339"/>
      <c r="K29" s="340"/>
      <c r="L29" s="341" t="s">
        <v>266</v>
      </c>
      <c r="M29" s="342"/>
      <c r="N29" s="343"/>
      <c r="O29" s="344" t="s">
        <v>266</v>
      </c>
      <c r="P29" s="345"/>
      <c r="Q29" s="346"/>
      <c r="R29" s="347" t="s">
        <v>266</v>
      </c>
      <c r="S29" s="348"/>
      <c r="T29" s="349"/>
    </row>
    <row r="30" spans="1:20" ht="45" customHeight="1">
      <c r="A30" s="257" t="s">
        <v>6</v>
      </c>
      <c r="B30" s="334" t="s">
        <v>149</v>
      </c>
      <c r="C30" s="260" t="s">
        <v>267</v>
      </c>
      <c r="D30" s="261"/>
      <c r="E30" s="262"/>
      <c r="F30" s="263" t="s">
        <v>267</v>
      </c>
      <c r="G30" s="264"/>
      <c r="H30" s="265"/>
      <c r="I30" s="266" t="s">
        <v>227</v>
      </c>
      <c r="J30" s="267"/>
      <c r="K30" s="268"/>
      <c r="L30" s="309" t="s">
        <v>86</v>
      </c>
      <c r="M30" s="246"/>
      <c r="N30" s="310"/>
      <c r="O30" s="289" t="s">
        <v>84</v>
      </c>
      <c r="P30" s="290"/>
      <c r="Q30" s="291"/>
      <c r="R30" s="295" t="s">
        <v>115</v>
      </c>
      <c r="S30" s="293"/>
      <c r="T30" s="296"/>
    </row>
    <row r="31" spans="1:20" ht="18.75" customHeight="1">
      <c r="A31" s="257"/>
      <c r="B31" s="259"/>
      <c r="C31" s="269" t="s">
        <v>268</v>
      </c>
      <c r="D31" s="270"/>
      <c r="E31" s="271"/>
      <c r="F31" s="272" t="s">
        <v>269</v>
      </c>
      <c r="G31" s="273"/>
      <c r="H31" s="274"/>
      <c r="I31" s="275" t="s">
        <v>230</v>
      </c>
      <c r="J31" s="276"/>
      <c r="K31" s="277"/>
      <c r="L31" s="311" t="s">
        <v>231</v>
      </c>
      <c r="M31" s="279"/>
      <c r="N31" s="312"/>
      <c r="O31" s="281" t="s">
        <v>269</v>
      </c>
      <c r="P31" s="282"/>
      <c r="Q31" s="283"/>
      <c r="R31" s="300" t="s">
        <v>247</v>
      </c>
      <c r="S31" s="298"/>
      <c r="T31" s="301"/>
    </row>
    <row r="32" spans="1:20" ht="31.5">
      <c r="A32" s="258"/>
      <c r="B32" s="259"/>
      <c r="C32" s="26" t="s">
        <v>159</v>
      </c>
      <c r="D32" s="248" t="s">
        <v>160</v>
      </c>
      <c r="E32" s="249"/>
      <c r="F32" s="27" t="s">
        <v>159</v>
      </c>
      <c r="G32" s="250" t="s">
        <v>160</v>
      </c>
      <c r="H32" s="251"/>
      <c r="I32" s="28" t="s">
        <v>159</v>
      </c>
      <c r="J32" s="252" t="s">
        <v>160</v>
      </c>
      <c r="K32" s="253"/>
      <c r="L32" s="95" t="s">
        <v>159</v>
      </c>
      <c r="M32" s="254" t="s">
        <v>160</v>
      </c>
      <c r="N32" s="308"/>
      <c r="O32" s="30" t="s">
        <v>159</v>
      </c>
      <c r="P32" s="284" t="s">
        <v>160</v>
      </c>
      <c r="Q32" s="285"/>
      <c r="R32" s="32" t="s">
        <v>159</v>
      </c>
      <c r="S32" s="286" t="s">
        <v>160</v>
      </c>
      <c r="T32" s="288"/>
    </row>
    <row r="33" spans="1:20" ht="15">
      <c r="A33" s="33" t="s">
        <v>249</v>
      </c>
      <c r="B33" s="106" t="s">
        <v>250</v>
      </c>
      <c r="C33" s="107">
        <v>0</v>
      </c>
      <c r="D33" s="36">
        <v>0.2</v>
      </c>
      <c r="E33" s="142">
        <f>C33*D33</f>
        <v>0</v>
      </c>
      <c r="F33" s="108">
        <v>2</v>
      </c>
      <c r="G33" s="143">
        <v>0.167</v>
      </c>
      <c r="H33" s="144">
        <f>F33*G33</f>
        <v>0.334</v>
      </c>
      <c r="I33" s="109">
        <v>4</v>
      </c>
      <c r="J33" s="145">
        <v>0.143</v>
      </c>
      <c r="K33" s="115">
        <f>I33*J33</f>
        <v>0.572</v>
      </c>
      <c r="L33" s="110">
        <v>0</v>
      </c>
      <c r="M33" s="111"/>
      <c r="N33" s="45">
        <f>L33*M33</f>
        <v>0</v>
      </c>
      <c r="O33" s="112">
        <v>0</v>
      </c>
      <c r="P33" s="48">
        <v>0.125</v>
      </c>
      <c r="Q33" s="146">
        <f>O33*P33</f>
        <v>0</v>
      </c>
      <c r="R33" s="147"/>
      <c r="S33" s="114"/>
      <c r="T33" s="51">
        <f>R33*S33</f>
        <v>0</v>
      </c>
    </row>
    <row r="34" spans="1:20" ht="15">
      <c r="A34" s="4" t="s">
        <v>249</v>
      </c>
      <c r="B34" s="106" t="s">
        <v>251</v>
      </c>
      <c r="C34" s="107">
        <v>0</v>
      </c>
      <c r="D34" s="36">
        <v>0.2</v>
      </c>
      <c r="E34" s="142">
        <f aca="true" t="shared" si="5" ref="E34:E39">C34*D34</f>
        <v>0</v>
      </c>
      <c r="F34" s="108">
        <v>2</v>
      </c>
      <c r="G34" s="143">
        <v>0.167</v>
      </c>
      <c r="H34" s="144">
        <f>F34*G34</f>
        <v>0.334</v>
      </c>
      <c r="I34" s="109">
        <v>4</v>
      </c>
      <c r="J34" s="145">
        <v>0.143</v>
      </c>
      <c r="K34" s="115">
        <f aca="true" t="shared" si="6" ref="K34:K43">I34*J34</f>
        <v>0.572</v>
      </c>
      <c r="L34" s="56">
        <v>0</v>
      </c>
      <c r="M34" s="111"/>
      <c r="N34" s="45"/>
      <c r="O34" s="116">
        <v>0</v>
      </c>
      <c r="P34" s="48">
        <v>0.125</v>
      </c>
      <c r="Q34" s="146">
        <f aca="true" t="shared" si="7" ref="Q34:Q43">O34*P34</f>
        <v>0</v>
      </c>
      <c r="R34" s="148">
        <v>0</v>
      </c>
      <c r="S34" s="114"/>
      <c r="T34" s="51"/>
    </row>
    <row r="35" spans="1:20" ht="15">
      <c r="A35" s="4" t="s">
        <v>249</v>
      </c>
      <c r="B35" s="106" t="s">
        <v>252</v>
      </c>
      <c r="C35" s="107">
        <v>0</v>
      </c>
      <c r="D35" s="36">
        <v>0.2</v>
      </c>
      <c r="E35" s="142">
        <f t="shared" si="5"/>
        <v>0</v>
      </c>
      <c r="F35" s="108">
        <v>2</v>
      </c>
      <c r="G35" s="143">
        <v>0.167</v>
      </c>
      <c r="H35" s="144">
        <f>F35*G35</f>
        <v>0.334</v>
      </c>
      <c r="I35" s="109">
        <v>4</v>
      </c>
      <c r="J35" s="145">
        <v>0.143</v>
      </c>
      <c r="K35" s="115">
        <f t="shared" si="6"/>
        <v>0.572</v>
      </c>
      <c r="L35" s="56">
        <v>0</v>
      </c>
      <c r="M35" s="111"/>
      <c r="N35" s="45"/>
      <c r="O35" s="116">
        <v>0</v>
      </c>
      <c r="P35" s="48">
        <v>0.125</v>
      </c>
      <c r="Q35" s="146">
        <f t="shared" si="7"/>
        <v>0</v>
      </c>
      <c r="R35" s="148">
        <v>0</v>
      </c>
      <c r="S35" s="114"/>
      <c r="T35" s="51"/>
    </row>
    <row r="36" spans="1:20" ht="15">
      <c r="A36" s="33" t="s">
        <v>253</v>
      </c>
      <c r="B36" s="106" t="s">
        <v>254</v>
      </c>
      <c r="C36" s="107"/>
      <c r="D36" s="36"/>
      <c r="E36" s="142">
        <f t="shared" si="5"/>
        <v>0</v>
      </c>
      <c r="F36" s="108">
        <v>4</v>
      </c>
      <c r="G36" s="143">
        <v>0.167</v>
      </c>
      <c r="H36" s="144">
        <f>F36*G36</f>
        <v>0.668</v>
      </c>
      <c r="I36" s="109"/>
      <c r="J36" s="145"/>
      <c r="K36" s="115">
        <f t="shared" si="6"/>
        <v>0</v>
      </c>
      <c r="L36" s="56"/>
      <c r="M36" s="111"/>
      <c r="N36" s="45"/>
      <c r="O36" s="116">
        <v>2</v>
      </c>
      <c r="P36" s="48">
        <v>0.125</v>
      </c>
      <c r="Q36" s="146">
        <f t="shared" si="7"/>
        <v>0.25</v>
      </c>
      <c r="R36" s="148"/>
      <c r="S36" s="114"/>
      <c r="T36" s="51"/>
    </row>
    <row r="37" spans="1:20" ht="15">
      <c r="A37" s="4" t="s">
        <v>253</v>
      </c>
      <c r="B37" s="106" t="s">
        <v>255</v>
      </c>
      <c r="C37" s="107"/>
      <c r="D37" s="36"/>
      <c r="E37" s="142">
        <f t="shared" si="5"/>
        <v>0</v>
      </c>
      <c r="F37" s="108">
        <v>2</v>
      </c>
      <c r="G37" s="143">
        <v>0.167</v>
      </c>
      <c r="H37" s="144">
        <f>F37*G37</f>
        <v>0.334</v>
      </c>
      <c r="I37" s="109"/>
      <c r="J37" s="145"/>
      <c r="K37" s="115">
        <f t="shared" si="6"/>
        <v>0</v>
      </c>
      <c r="L37" s="56"/>
      <c r="M37" s="111"/>
      <c r="N37" s="45"/>
      <c r="O37" s="116">
        <v>2</v>
      </c>
      <c r="P37" s="48">
        <v>0.125</v>
      </c>
      <c r="Q37" s="146">
        <f t="shared" si="7"/>
        <v>0.25</v>
      </c>
      <c r="R37" s="148"/>
      <c r="S37" s="114"/>
      <c r="T37" s="51"/>
    </row>
    <row r="38" spans="1:20" ht="15">
      <c r="A38" s="4" t="s">
        <v>253</v>
      </c>
      <c r="B38" s="106" t="s">
        <v>270</v>
      </c>
      <c r="C38" s="107">
        <v>4</v>
      </c>
      <c r="D38" s="36">
        <v>0.2</v>
      </c>
      <c r="E38" s="142">
        <f t="shared" si="5"/>
        <v>0.8</v>
      </c>
      <c r="F38" s="108">
        <v>4</v>
      </c>
      <c r="G38" s="143">
        <v>0.167</v>
      </c>
      <c r="H38" s="144">
        <f>F38*G38</f>
        <v>0.668</v>
      </c>
      <c r="I38" s="109">
        <v>4</v>
      </c>
      <c r="J38" s="145">
        <v>0.143</v>
      </c>
      <c r="K38" s="115">
        <f t="shared" si="6"/>
        <v>0.572</v>
      </c>
      <c r="L38" s="56"/>
      <c r="M38" s="111"/>
      <c r="N38" s="45"/>
      <c r="O38" s="116"/>
      <c r="P38" s="48"/>
      <c r="Q38" s="146">
        <f t="shared" si="7"/>
        <v>0</v>
      </c>
      <c r="R38" s="148"/>
      <c r="S38" s="114"/>
      <c r="T38" s="51"/>
    </row>
    <row r="39" spans="1:20" ht="15">
      <c r="A39" s="4" t="s">
        <v>253</v>
      </c>
      <c r="B39" s="106" t="s">
        <v>271</v>
      </c>
      <c r="C39" s="107">
        <v>1</v>
      </c>
      <c r="D39" s="36">
        <v>0.2</v>
      </c>
      <c r="E39" s="142">
        <f t="shared" si="5"/>
        <v>0.2</v>
      </c>
      <c r="F39" s="108"/>
      <c r="G39" s="143"/>
      <c r="H39" s="144"/>
      <c r="I39" s="109"/>
      <c r="J39" s="145"/>
      <c r="K39" s="115">
        <f t="shared" si="6"/>
        <v>0</v>
      </c>
      <c r="L39" s="56"/>
      <c r="M39" s="111"/>
      <c r="N39" s="45"/>
      <c r="O39" s="116"/>
      <c r="P39" s="48"/>
      <c r="Q39" s="146">
        <f t="shared" si="7"/>
        <v>0</v>
      </c>
      <c r="R39" s="148"/>
      <c r="S39" s="114"/>
      <c r="T39" s="51"/>
    </row>
    <row r="40" spans="1:20" ht="15">
      <c r="A40" s="4" t="s">
        <v>256</v>
      </c>
      <c r="B40" s="106" t="s">
        <v>257</v>
      </c>
      <c r="C40" s="107"/>
      <c r="D40" s="36"/>
      <c r="E40" s="142"/>
      <c r="F40" s="108"/>
      <c r="G40" s="143"/>
      <c r="H40" s="144"/>
      <c r="I40" s="109">
        <v>4</v>
      </c>
      <c r="J40" s="145">
        <v>0.143</v>
      </c>
      <c r="K40" s="115">
        <f t="shared" si="6"/>
        <v>0.572</v>
      </c>
      <c r="L40" s="56"/>
      <c r="M40" s="111"/>
      <c r="N40" s="45"/>
      <c r="O40" s="116">
        <v>2</v>
      </c>
      <c r="P40" s="48">
        <v>0.125</v>
      </c>
      <c r="Q40" s="146">
        <f t="shared" si="7"/>
        <v>0.25</v>
      </c>
      <c r="R40" s="148"/>
      <c r="S40" s="114"/>
      <c r="T40" s="51"/>
    </row>
    <row r="41" spans="1:20" ht="15">
      <c r="A41" s="33" t="s">
        <v>256</v>
      </c>
      <c r="B41" s="106" t="s">
        <v>258</v>
      </c>
      <c r="C41" s="107"/>
      <c r="D41" s="36"/>
      <c r="E41" s="142"/>
      <c r="F41" s="108"/>
      <c r="G41" s="143"/>
      <c r="H41" s="144"/>
      <c r="I41" s="109"/>
      <c r="J41" s="145"/>
      <c r="K41" s="115">
        <f t="shared" si="6"/>
        <v>0</v>
      </c>
      <c r="L41" s="56"/>
      <c r="M41" s="111"/>
      <c r="N41" s="45"/>
      <c r="O41" s="116">
        <v>2</v>
      </c>
      <c r="P41" s="48">
        <v>0.125</v>
      </c>
      <c r="Q41" s="146">
        <f t="shared" si="7"/>
        <v>0.25</v>
      </c>
      <c r="R41" s="148"/>
      <c r="S41" s="114"/>
      <c r="T41" s="51"/>
    </row>
    <row r="42" spans="1:20" ht="15">
      <c r="A42" s="4" t="s">
        <v>256</v>
      </c>
      <c r="B42" s="106" t="s">
        <v>259</v>
      </c>
      <c r="C42" s="120"/>
      <c r="D42" s="36"/>
      <c r="E42" s="149"/>
      <c r="F42" s="121"/>
      <c r="G42" s="143"/>
      <c r="H42" s="150"/>
      <c r="I42" s="122">
        <v>4</v>
      </c>
      <c r="J42" s="145">
        <v>0.143</v>
      </c>
      <c r="K42" s="115">
        <f t="shared" si="6"/>
        <v>0.572</v>
      </c>
      <c r="L42" s="56"/>
      <c r="M42" s="111"/>
      <c r="N42" s="151"/>
      <c r="O42" s="116"/>
      <c r="P42" s="48"/>
      <c r="Q42" s="146">
        <f t="shared" si="7"/>
        <v>0</v>
      </c>
      <c r="R42" s="148"/>
      <c r="S42" s="114"/>
      <c r="T42" s="124"/>
    </row>
    <row r="43" spans="1:20" ht="15">
      <c r="A43" s="73" t="s">
        <v>256</v>
      </c>
      <c r="B43" s="63" t="s">
        <v>260</v>
      </c>
      <c r="C43" s="126"/>
      <c r="D43" s="126"/>
      <c r="E43" s="152"/>
      <c r="F43" s="153"/>
      <c r="G43" s="154"/>
      <c r="H43" s="155"/>
      <c r="I43" s="137">
        <v>4</v>
      </c>
      <c r="J43" s="145">
        <v>0.143</v>
      </c>
      <c r="K43" s="115">
        <f t="shared" si="6"/>
        <v>0.572</v>
      </c>
      <c r="L43" s="138"/>
      <c r="M43" s="156"/>
      <c r="N43" s="157"/>
      <c r="O43" s="139">
        <v>4</v>
      </c>
      <c r="P43" s="48">
        <v>0.125</v>
      </c>
      <c r="Q43" s="146">
        <f t="shared" si="7"/>
        <v>0.5</v>
      </c>
      <c r="R43" s="140"/>
      <c r="S43" s="131"/>
      <c r="T43" s="132"/>
    </row>
    <row r="44" spans="1:20" ht="15">
      <c r="A44" s="158"/>
      <c r="B44" s="159"/>
      <c r="C44" s="120">
        <f aca="true" t="shared" si="8" ref="C44:L44">SUM(C33:C43)</f>
        <v>5</v>
      </c>
      <c r="D44" s="120">
        <f t="shared" si="8"/>
        <v>1</v>
      </c>
      <c r="E44" s="120">
        <f t="shared" si="8"/>
        <v>1</v>
      </c>
      <c r="F44" s="121">
        <f t="shared" si="8"/>
        <v>16</v>
      </c>
      <c r="G44" s="121">
        <f t="shared" si="8"/>
        <v>1.002</v>
      </c>
      <c r="H44" s="121">
        <f t="shared" si="8"/>
        <v>2.672</v>
      </c>
      <c r="I44" s="122">
        <f t="shared" si="8"/>
        <v>28</v>
      </c>
      <c r="J44" s="122">
        <f t="shared" si="8"/>
        <v>1.001</v>
      </c>
      <c r="K44" s="122">
        <f t="shared" si="8"/>
        <v>4.004</v>
      </c>
      <c r="L44" s="56">
        <f t="shared" si="8"/>
        <v>0</v>
      </c>
      <c r="M44" s="56"/>
      <c r="N44" s="56"/>
      <c r="O44" s="116">
        <f>SUM(O33:O43)</f>
        <v>12</v>
      </c>
      <c r="P44" s="116">
        <f>SUM(P33:P43)</f>
        <v>1</v>
      </c>
      <c r="Q44" s="116">
        <f>SUM(Q33:Q43)</f>
        <v>1.5</v>
      </c>
      <c r="R44" s="148">
        <f>SUM(R33:R43)</f>
        <v>0</v>
      </c>
      <c r="S44" s="148"/>
      <c r="T44" s="148"/>
    </row>
    <row r="61" spans="1:19" ht="18.75">
      <c r="A61" s="313" t="s">
        <v>272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</row>
    <row r="62" spans="1:19" ht="16.5" thickBot="1">
      <c r="A62" s="314" t="s">
        <v>142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</row>
    <row r="63" spans="1:17" ht="16.5" thickBot="1">
      <c r="A63" s="104"/>
      <c r="B63" s="105"/>
      <c r="C63" s="315" t="s">
        <v>273</v>
      </c>
      <c r="D63" s="316"/>
      <c r="E63" s="317"/>
      <c r="F63" s="335" t="s">
        <v>273</v>
      </c>
      <c r="G63" s="336"/>
      <c r="H63" s="337"/>
      <c r="I63" s="350" t="s">
        <v>273</v>
      </c>
      <c r="J63" s="351"/>
      <c r="K63" s="352"/>
      <c r="L63" s="341" t="s">
        <v>273</v>
      </c>
      <c r="M63" s="342"/>
      <c r="N63" s="343"/>
      <c r="O63" s="338" t="s">
        <v>273</v>
      </c>
      <c r="P63" s="339"/>
      <c r="Q63" s="340"/>
    </row>
    <row r="64" spans="1:17" ht="15.75">
      <c r="A64" s="257" t="s">
        <v>6</v>
      </c>
      <c r="B64" s="334" t="s">
        <v>149</v>
      </c>
      <c r="C64" s="260" t="s">
        <v>82</v>
      </c>
      <c r="D64" s="261"/>
      <c r="E64" s="262"/>
      <c r="F64" s="263" t="s">
        <v>274</v>
      </c>
      <c r="G64" s="264"/>
      <c r="H64" s="265"/>
      <c r="I64" s="266" t="s">
        <v>275</v>
      </c>
      <c r="J64" s="267"/>
      <c r="K64" s="268"/>
      <c r="L64" s="309" t="s">
        <v>275</v>
      </c>
      <c r="M64" s="246"/>
      <c r="N64" s="310"/>
      <c r="O64" s="289" t="s">
        <v>276</v>
      </c>
      <c r="P64" s="290"/>
      <c r="Q64" s="291"/>
    </row>
    <row r="65" spans="1:17" ht="15.75">
      <c r="A65" s="257"/>
      <c r="B65" s="259"/>
      <c r="C65" s="269" t="s">
        <v>277</v>
      </c>
      <c r="D65" s="270"/>
      <c r="E65" s="271"/>
      <c r="F65" s="272" t="s">
        <v>247</v>
      </c>
      <c r="G65" s="273"/>
      <c r="H65" s="274"/>
      <c r="I65" s="275" t="s">
        <v>269</v>
      </c>
      <c r="J65" s="276"/>
      <c r="K65" s="277"/>
      <c r="L65" s="311" t="s">
        <v>278</v>
      </c>
      <c r="M65" s="279"/>
      <c r="N65" s="312"/>
      <c r="O65" s="281" t="s">
        <v>230</v>
      </c>
      <c r="P65" s="282"/>
      <c r="Q65" s="283"/>
    </row>
    <row r="66" spans="1:17" ht="31.5">
      <c r="A66" s="258"/>
      <c r="B66" s="259"/>
      <c r="C66" s="26" t="s">
        <v>159</v>
      </c>
      <c r="D66" s="248" t="s">
        <v>160</v>
      </c>
      <c r="E66" s="249"/>
      <c r="F66" s="27" t="s">
        <v>159</v>
      </c>
      <c r="G66" s="250" t="s">
        <v>160</v>
      </c>
      <c r="H66" s="251"/>
      <c r="I66" s="28" t="s">
        <v>159</v>
      </c>
      <c r="J66" s="252" t="s">
        <v>160</v>
      </c>
      <c r="K66" s="253"/>
      <c r="L66" s="95" t="s">
        <v>159</v>
      </c>
      <c r="M66" s="254" t="s">
        <v>160</v>
      </c>
      <c r="N66" s="308"/>
      <c r="O66" s="30" t="s">
        <v>159</v>
      </c>
      <c r="P66" s="284" t="s">
        <v>160</v>
      </c>
      <c r="Q66" s="285"/>
    </row>
    <row r="67" spans="1:17" ht="15">
      <c r="A67" s="33" t="s">
        <v>249</v>
      </c>
      <c r="B67" s="106" t="s">
        <v>250</v>
      </c>
      <c r="C67" s="107">
        <v>0</v>
      </c>
      <c r="D67" s="36"/>
      <c r="E67" s="36">
        <f>C67*D67</f>
        <v>0</v>
      </c>
      <c r="F67" s="108">
        <v>0</v>
      </c>
      <c r="G67" s="39">
        <v>0.2</v>
      </c>
      <c r="H67" s="39">
        <f>F67*G67</f>
        <v>0</v>
      </c>
      <c r="I67" s="109">
        <v>2</v>
      </c>
      <c r="J67" s="42">
        <v>0.111</v>
      </c>
      <c r="K67" s="42">
        <f>I67*J67</f>
        <v>0.222</v>
      </c>
      <c r="L67" s="110">
        <v>2</v>
      </c>
      <c r="M67" s="45">
        <v>0.333</v>
      </c>
      <c r="N67" s="45">
        <f>L67*M67</f>
        <v>0.666</v>
      </c>
      <c r="O67" s="112">
        <v>4</v>
      </c>
      <c r="P67" s="48">
        <v>0.167</v>
      </c>
      <c r="Q67" s="48">
        <f>O67*P67</f>
        <v>0.668</v>
      </c>
    </row>
    <row r="68" spans="1:17" ht="15">
      <c r="A68" s="4" t="s">
        <v>249</v>
      </c>
      <c r="B68" s="106" t="s">
        <v>251</v>
      </c>
      <c r="C68" s="107">
        <v>0</v>
      </c>
      <c r="D68" s="36"/>
      <c r="E68" s="36"/>
      <c r="F68" s="108">
        <v>0</v>
      </c>
      <c r="G68" s="39">
        <v>0.2</v>
      </c>
      <c r="H68" s="39">
        <f aca="true" t="shared" si="9" ref="H68:H73">F68*G68</f>
        <v>0</v>
      </c>
      <c r="I68" s="109">
        <v>2</v>
      </c>
      <c r="J68" s="42">
        <v>0.111</v>
      </c>
      <c r="K68" s="42">
        <f aca="true" t="shared" si="10" ref="K68:K76">I68*J68</f>
        <v>0.222</v>
      </c>
      <c r="L68" s="56"/>
      <c r="M68" s="45"/>
      <c r="N68" s="45">
        <f>L68*M68</f>
        <v>0</v>
      </c>
      <c r="O68" s="116">
        <v>4</v>
      </c>
      <c r="P68" s="48">
        <v>0.167</v>
      </c>
      <c r="Q68" s="48">
        <f aca="true" t="shared" si="11" ref="Q68:Q76">O68*P68</f>
        <v>0.668</v>
      </c>
    </row>
    <row r="69" spans="1:17" ht="15">
      <c r="A69" s="4" t="s">
        <v>249</v>
      </c>
      <c r="B69" s="106" t="s">
        <v>252</v>
      </c>
      <c r="C69" s="107">
        <v>0</v>
      </c>
      <c r="D69" s="36"/>
      <c r="E69" s="36"/>
      <c r="F69" s="108">
        <v>0</v>
      </c>
      <c r="G69" s="39">
        <v>0.2</v>
      </c>
      <c r="H69" s="39">
        <f t="shared" si="9"/>
        <v>0</v>
      </c>
      <c r="I69" s="109">
        <v>2</v>
      </c>
      <c r="J69" s="42">
        <v>0.111</v>
      </c>
      <c r="K69" s="42">
        <f t="shared" si="10"/>
        <v>0.222</v>
      </c>
      <c r="L69" s="56">
        <v>2</v>
      </c>
      <c r="M69" s="45">
        <v>0.333</v>
      </c>
      <c r="N69" s="45">
        <f>L69*M69</f>
        <v>0.666</v>
      </c>
      <c r="O69" s="116">
        <v>4</v>
      </c>
      <c r="P69" s="48">
        <v>0.167</v>
      </c>
      <c r="Q69" s="48">
        <f t="shared" si="11"/>
        <v>0.668</v>
      </c>
    </row>
    <row r="70" spans="1:17" ht="15">
      <c r="A70" s="4"/>
      <c r="B70" s="106" t="s">
        <v>279</v>
      </c>
      <c r="C70" s="107"/>
      <c r="D70" s="36"/>
      <c r="E70" s="36"/>
      <c r="F70" s="108"/>
      <c r="G70" s="39"/>
      <c r="H70" s="39">
        <f t="shared" si="9"/>
        <v>0</v>
      </c>
      <c r="I70" s="109"/>
      <c r="J70" s="42"/>
      <c r="K70" s="42">
        <f t="shared" si="10"/>
        <v>0</v>
      </c>
      <c r="L70" s="56">
        <v>2</v>
      </c>
      <c r="M70" s="45">
        <v>0.333</v>
      </c>
      <c r="N70" s="45">
        <f>L70*M70</f>
        <v>0.666</v>
      </c>
      <c r="O70" s="116"/>
      <c r="P70" s="48"/>
      <c r="Q70" s="48">
        <f t="shared" si="11"/>
        <v>0</v>
      </c>
    </row>
    <row r="71" spans="1:17" ht="15">
      <c r="A71" s="4" t="s">
        <v>253</v>
      </c>
      <c r="B71" s="106" t="s">
        <v>255</v>
      </c>
      <c r="C71" s="107"/>
      <c r="D71" s="36"/>
      <c r="E71" s="36"/>
      <c r="F71" s="108">
        <v>2</v>
      </c>
      <c r="G71" s="39">
        <v>0.2</v>
      </c>
      <c r="H71" s="39">
        <f t="shared" si="9"/>
        <v>0.4</v>
      </c>
      <c r="I71" s="109">
        <v>0</v>
      </c>
      <c r="J71" s="42">
        <v>0.111</v>
      </c>
      <c r="K71" s="42">
        <f t="shared" si="10"/>
        <v>0</v>
      </c>
      <c r="L71" s="56"/>
      <c r="M71" s="45"/>
      <c r="N71" s="45"/>
      <c r="O71" s="116"/>
      <c r="P71" s="48"/>
      <c r="Q71" s="48">
        <f t="shared" si="11"/>
        <v>0</v>
      </c>
    </row>
    <row r="72" spans="1:17" ht="15">
      <c r="A72" s="4" t="s">
        <v>253</v>
      </c>
      <c r="B72" s="106" t="s">
        <v>271</v>
      </c>
      <c r="C72" s="107"/>
      <c r="D72" s="36"/>
      <c r="E72" s="36"/>
      <c r="F72" s="108"/>
      <c r="G72" s="39"/>
      <c r="H72" s="39">
        <f t="shared" si="9"/>
        <v>0</v>
      </c>
      <c r="I72" s="109">
        <v>1</v>
      </c>
      <c r="J72" s="42">
        <v>0.111</v>
      </c>
      <c r="K72" s="42">
        <f t="shared" si="10"/>
        <v>0.111</v>
      </c>
      <c r="L72" s="56"/>
      <c r="M72" s="45"/>
      <c r="N72" s="45"/>
      <c r="O72" s="116"/>
      <c r="P72" s="48"/>
      <c r="Q72" s="48">
        <f t="shared" si="11"/>
        <v>0</v>
      </c>
    </row>
    <row r="73" spans="1:17" ht="15">
      <c r="A73" s="4" t="s">
        <v>253</v>
      </c>
      <c r="B73" s="106" t="s">
        <v>280</v>
      </c>
      <c r="C73" s="107"/>
      <c r="D73" s="36"/>
      <c r="E73" s="36"/>
      <c r="F73" s="108">
        <v>4</v>
      </c>
      <c r="G73" s="39">
        <v>0.2</v>
      </c>
      <c r="H73" s="39">
        <f t="shared" si="9"/>
        <v>0.8</v>
      </c>
      <c r="I73" s="109">
        <v>0</v>
      </c>
      <c r="J73" s="42">
        <v>0.111</v>
      </c>
      <c r="K73" s="42">
        <f t="shared" si="10"/>
        <v>0</v>
      </c>
      <c r="L73" s="56"/>
      <c r="M73" s="45"/>
      <c r="N73" s="45"/>
      <c r="O73" s="116">
        <v>4</v>
      </c>
      <c r="P73" s="48">
        <v>0.167</v>
      </c>
      <c r="Q73" s="48">
        <f t="shared" si="11"/>
        <v>0.668</v>
      </c>
    </row>
    <row r="74" spans="1:17" ht="15">
      <c r="A74" s="33" t="s">
        <v>256</v>
      </c>
      <c r="B74" s="106" t="s">
        <v>258</v>
      </c>
      <c r="C74" s="107"/>
      <c r="D74" s="36"/>
      <c r="E74" s="36"/>
      <c r="F74" s="108"/>
      <c r="G74" s="39"/>
      <c r="H74" s="39"/>
      <c r="I74" s="109">
        <v>2</v>
      </c>
      <c r="J74" s="42">
        <v>0.111</v>
      </c>
      <c r="K74" s="42">
        <f t="shared" si="10"/>
        <v>0.222</v>
      </c>
      <c r="L74" s="56"/>
      <c r="M74" s="45"/>
      <c r="N74" s="45"/>
      <c r="O74" s="116">
        <v>4</v>
      </c>
      <c r="P74" s="48">
        <v>0.167</v>
      </c>
      <c r="Q74" s="48">
        <f t="shared" si="11"/>
        <v>0.668</v>
      </c>
    </row>
    <row r="75" spans="1:17" ht="15">
      <c r="A75" s="4" t="s">
        <v>256</v>
      </c>
      <c r="B75" s="106" t="s">
        <v>259</v>
      </c>
      <c r="C75" s="120"/>
      <c r="D75" s="36"/>
      <c r="E75" s="160"/>
      <c r="F75" s="121"/>
      <c r="G75" s="39"/>
      <c r="H75" s="161"/>
      <c r="I75" s="122">
        <v>2</v>
      </c>
      <c r="J75" s="42">
        <v>0.111</v>
      </c>
      <c r="K75" s="42">
        <f t="shared" si="10"/>
        <v>0.222</v>
      </c>
      <c r="L75" s="56"/>
      <c r="M75" s="45"/>
      <c r="N75" s="151"/>
      <c r="O75" s="116">
        <v>4</v>
      </c>
      <c r="P75" s="48">
        <v>0.167</v>
      </c>
      <c r="Q75" s="48">
        <f t="shared" si="11"/>
        <v>0.668</v>
      </c>
    </row>
    <row r="76" spans="1:17" ht="15">
      <c r="A76" s="4"/>
      <c r="B76" s="162" t="s">
        <v>257</v>
      </c>
      <c r="C76" s="126"/>
      <c r="D76" s="126"/>
      <c r="E76" s="126"/>
      <c r="F76" s="163"/>
      <c r="G76" s="127"/>
      <c r="H76" s="136"/>
      <c r="I76" s="109">
        <v>2</v>
      </c>
      <c r="J76" s="42">
        <v>0.111</v>
      </c>
      <c r="K76" s="42">
        <f t="shared" si="10"/>
        <v>0.222</v>
      </c>
      <c r="L76" s="138"/>
      <c r="M76" s="157"/>
      <c r="N76" s="157"/>
      <c r="O76" s="116">
        <v>4</v>
      </c>
      <c r="P76" s="48">
        <v>0.167</v>
      </c>
      <c r="Q76" s="48">
        <f t="shared" si="11"/>
        <v>0.668</v>
      </c>
    </row>
    <row r="77" spans="1:17" s="141" customFormat="1" ht="15">
      <c r="A77" s="63"/>
      <c r="B77" s="63"/>
      <c r="C77" s="135"/>
      <c r="D77" s="135"/>
      <c r="E77" s="135"/>
      <c r="F77" s="163">
        <f aca="true" t="shared" si="12" ref="F77:Q77">SUM(F67:F76)</f>
        <v>6</v>
      </c>
      <c r="G77" s="136">
        <f t="shared" si="12"/>
        <v>1</v>
      </c>
      <c r="H77" s="136">
        <f t="shared" si="12"/>
        <v>1.2000000000000002</v>
      </c>
      <c r="I77" s="164">
        <f t="shared" si="12"/>
        <v>13</v>
      </c>
      <c r="J77" s="137">
        <f t="shared" si="12"/>
        <v>0.999</v>
      </c>
      <c r="K77" s="42">
        <f t="shared" si="12"/>
        <v>1.443</v>
      </c>
      <c r="L77" s="165">
        <f t="shared" si="12"/>
        <v>6</v>
      </c>
      <c r="M77" s="138">
        <f t="shared" si="12"/>
        <v>0.9990000000000001</v>
      </c>
      <c r="N77" s="138">
        <f t="shared" si="12"/>
        <v>1.9980000000000002</v>
      </c>
      <c r="O77" s="116">
        <f t="shared" si="12"/>
        <v>28</v>
      </c>
      <c r="P77" s="139">
        <f t="shared" si="12"/>
        <v>1.169</v>
      </c>
      <c r="Q77" s="139">
        <f t="shared" si="12"/>
        <v>4.676</v>
      </c>
    </row>
    <row r="79" spans="1:19" ht="18.75">
      <c r="A79" s="313" t="s">
        <v>281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</row>
    <row r="80" spans="1:19" ht="16.5" thickBot="1">
      <c r="A80" s="314" t="s">
        <v>142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</row>
    <row r="81" spans="1:5" ht="15.75" customHeight="1" thickBot="1">
      <c r="A81" s="104"/>
      <c r="B81" s="105"/>
      <c r="C81" s="338" t="s">
        <v>282</v>
      </c>
      <c r="D81" s="339"/>
      <c r="E81" s="340"/>
    </row>
    <row r="82" spans="1:5" ht="15.75" customHeight="1">
      <c r="A82" s="257" t="s">
        <v>6</v>
      </c>
      <c r="B82" s="354" t="s">
        <v>149</v>
      </c>
      <c r="C82" s="356" t="s">
        <v>136</v>
      </c>
      <c r="D82" s="357"/>
      <c r="E82" s="358"/>
    </row>
    <row r="83" spans="1:5" ht="15.75" customHeight="1">
      <c r="A83" s="257"/>
      <c r="B83" s="354"/>
      <c r="C83" s="359" t="s">
        <v>134</v>
      </c>
      <c r="D83" s="360"/>
      <c r="E83" s="361"/>
    </row>
    <row r="84" spans="1:5" ht="31.5">
      <c r="A84" s="258"/>
      <c r="B84" s="355"/>
      <c r="C84" s="26" t="s">
        <v>159</v>
      </c>
      <c r="D84" s="362" t="s">
        <v>160</v>
      </c>
      <c r="E84" s="363"/>
    </row>
    <row r="85" spans="1:5" ht="15">
      <c r="A85" s="33" t="s">
        <v>249</v>
      </c>
      <c r="B85" s="106" t="s">
        <v>250</v>
      </c>
      <c r="C85" s="107">
        <v>4</v>
      </c>
      <c r="D85" s="36">
        <v>0.143</v>
      </c>
      <c r="E85" s="36">
        <f>C85*D85</f>
        <v>0.572</v>
      </c>
    </row>
    <row r="86" spans="1:5" ht="15">
      <c r="A86" s="4" t="s">
        <v>249</v>
      </c>
      <c r="B86" s="106" t="s">
        <v>251</v>
      </c>
      <c r="C86" s="107">
        <v>4</v>
      </c>
      <c r="D86" s="36">
        <v>0.143</v>
      </c>
      <c r="E86" s="36">
        <f aca="true" t="shared" si="13" ref="E86:E91">C86*D86</f>
        <v>0.572</v>
      </c>
    </row>
    <row r="87" spans="1:5" ht="15">
      <c r="A87" s="4" t="s">
        <v>249</v>
      </c>
      <c r="B87" s="106" t="s">
        <v>252</v>
      </c>
      <c r="C87" s="107">
        <v>4</v>
      </c>
      <c r="D87" s="36">
        <v>0.143</v>
      </c>
      <c r="E87" s="36">
        <f t="shared" si="13"/>
        <v>0.572</v>
      </c>
    </row>
    <row r="88" spans="1:5" ht="15">
      <c r="A88" s="4" t="s">
        <v>253</v>
      </c>
      <c r="B88" s="106" t="s">
        <v>254</v>
      </c>
      <c r="C88" s="107">
        <v>0</v>
      </c>
      <c r="D88" s="36">
        <v>0.143</v>
      </c>
      <c r="E88" s="36">
        <f t="shared" si="13"/>
        <v>0</v>
      </c>
    </row>
    <row r="89" spans="1:5" ht="15">
      <c r="A89" s="33" t="s">
        <v>256</v>
      </c>
      <c r="B89" s="106" t="s">
        <v>258</v>
      </c>
      <c r="C89" s="107">
        <v>4</v>
      </c>
      <c r="D89" s="36">
        <v>0.143</v>
      </c>
      <c r="E89" s="36">
        <f t="shared" si="13"/>
        <v>0.572</v>
      </c>
    </row>
    <row r="90" spans="1:5" ht="15">
      <c r="A90" s="4" t="s">
        <v>256</v>
      </c>
      <c r="B90" s="106" t="s">
        <v>259</v>
      </c>
      <c r="C90" s="120">
        <v>4</v>
      </c>
      <c r="D90" s="36">
        <v>0.143</v>
      </c>
      <c r="E90" s="36">
        <f t="shared" si="13"/>
        <v>0.572</v>
      </c>
    </row>
    <row r="91" spans="1:5" ht="15">
      <c r="A91" s="73" t="s">
        <v>256</v>
      </c>
      <c r="B91" s="63" t="s">
        <v>260</v>
      </c>
      <c r="C91" s="120">
        <v>4</v>
      </c>
      <c r="D91" s="36">
        <v>0.143</v>
      </c>
      <c r="E91" s="36">
        <f t="shared" si="13"/>
        <v>0.572</v>
      </c>
    </row>
    <row r="92" spans="1:5" ht="15">
      <c r="A92" s="166"/>
      <c r="B92" s="166"/>
      <c r="C92" s="167">
        <f>SUM(C85:C91)</f>
        <v>24</v>
      </c>
      <c r="D92" s="168">
        <f>SUM(D85:D91)</f>
        <v>1.001</v>
      </c>
      <c r="E92" s="169">
        <f>SUM(E85:E91)</f>
        <v>3.432</v>
      </c>
    </row>
    <row r="93" spans="1:19" ht="18.75">
      <c r="A93" s="313" t="s">
        <v>283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</row>
    <row r="94" spans="1:19" ht="16.5" thickBot="1">
      <c r="A94" s="314" t="s">
        <v>142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</row>
    <row r="95" spans="1:20" ht="16.5" thickBot="1">
      <c r="A95" s="104"/>
      <c r="B95" s="105"/>
      <c r="C95" s="316" t="s">
        <v>284</v>
      </c>
      <c r="D95" s="316"/>
      <c r="E95" s="316"/>
      <c r="F95" s="328" t="s">
        <v>282</v>
      </c>
      <c r="G95" s="328"/>
      <c r="H95" s="328"/>
      <c r="I95" s="328" t="s">
        <v>273</v>
      </c>
      <c r="J95" s="328"/>
      <c r="K95" s="328"/>
      <c r="L95" s="328" t="s">
        <v>285</v>
      </c>
      <c r="M95" s="328"/>
      <c r="N95" s="328"/>
      <c r="O95" s="353" t="s">
        <v>286</v>
      </c>
      <c r="P95" s="353"/>
      <c r="Q95" s="353"/>
      <c r="R95" s="328" t="s">
        <v>286</v>
      </c>
      <c r="S95" s="328"/>
      <c r="T95" s="329"/>
    </row>
    <row r="96" spans="1:20" ht="50.25" customHeight="1">
      <c r="A96" s="257" t="s">
        <v>6</v>
      </c>
      <c r="B96" s="334" t="s">
        <v>149</v>
      </c>
      <c r="C96" s="261" t="s">
        <v>131</v>
      </c>
      <c r="D96" s="261"/>
      <c r="E96" s="261"/>
      <c r="F96" s="264" t="s">
        <v>287</v>
      </c>
      <c r="G96" s="264"/>
      <c r="H96" s="264"/>
      <c r="I96" s="267" t="s">
        <v>127</v>
      </c>
      <c r="J96" s="267"/>
      <c r="K96" s="267"/>
      <c r="L96" s="246" t="s">
        <v>288</v>
      </c>
      <c r="M96" s="246"/>
      <c r="N96" s="246"/>
      <c r="O96" s="290" t="s">
        <v>80</v>
      </c>
      <c r="P96" s="290"/>
      <c r="Q96" s="290"/>
      <c r="R96" s="293" t="s">
        <v>129</v>
      </c>
      <c r="S96" s="293"/>
      <c r="T96" s="293"/>
    </row>
    <row r="97" spans="1:20" ht="15.75">
      <c r="A97" s="257"/>
      <c r="B97" s="259"/>
      <c r="C97" s="270" t="s">
        <v>230</v>
      </c>
      <c r="D97" s="270"/>
      <c r="E97" s="270"/>
      <c r="F97" s="273" t="s">
        <v>289</v>
      </c>
      <c r="G97" s="273"/>
      <c r="H97" s="273"/>
      <c r="I97" s="276" t="s">
        <v>289</v>
      </c>
      <c r="J97" s="276"/>
      <c r="K97" s="276"/>
      <c r="L97" s="279" t="s">
        <v>289</v>
      </c>
      <c r="M97" s="279"/>
      <c r="N97" s="279"/>
      <c r="O97" s="282" t="s">
        <v>269</v>
      </c>
      <c r="P97" s="282"/>
      <c r="Q97" s="282"/>
      <c r="R97" s="298" t="s">
        <v>230</v>
      </c>
      <c r="S97" s="298"/>
      <c r="T97" s="298"/>
    </row>
    <row r="98" spans="1:20" ht="31.5">
      <c r="A98" s="258"/>
      <c r="B98" s="259"/>
      <c r="C98" s="170" t="s">
        <v>159</v>
      </c>
      <c r="D98" s="248" t="s">
        <v>160</v>
      </c>
      <c r="E98" s="248"/>
      <c r="F98" s="171" t="s">
        <v>159</v>
      </c>
      <c r="G98" s="250" t="s">
        <v>160</v>
      </c>
      <c r="H98" s="250"/>
      <c r="I98" s="172" t="s">
        <v>159</v>
      </c>
      <c r="J98" s="252" t="s">
        <v>160</v>
      </c>
      <c r="K98" s="252"/>
      <c r="L98" s="173" t="s">
        <v>159</v>
      </c>
      <c r="M98" s="254" t="s">
        <v>160</v>
      </c>
      <c r="N98" s="254"/>
      <c r="O98" s="174" t="s">
        <v>159</v>
      </c>
      <c r="P98" s="284" t="s">
        <v>160</v>
      </c>
      <c r="Q98" s="284"/>
      <c r="R98" s="175" t="s">
        <v>159</v>
      </c>
      <c r="S98" s="286" t="s">
        <v>160</v>
      </c>
      <c r="T98" s="286"/>
    </row>
    <row r="99" spans="1:20" ht="15">
      <c r="A99" s="33" t="s">
        <v>249</v>
      </c>
      <c r="B99" s="34" t="s">
        <v>250</v>
      </c>
      <c r="C99" s="107">
        <v>4</v>
      </c>
      <c r="D99" s="36">
        <v>0.333</v>
      </c>
      <c r="E99" s="36">
        <f>C99*D99</f>
        <v>1.332</v>
      </c>
      <c r="F99" s="108">
        <v>4</v>
      </c>
      <c r="G99" s="39">
        <v>0.333</v>
      </c>
      <c r="H99" s="39">
        <f>F99*G99</f>
        <v>1.332</v>
      </c>
      <c r="I99" s="109">
        <v>4</v>
      </c>
      <c r="J99" s="42">
        <v>0.333</v>
      </c>
      <c r="K99" s="42">
        <f>I99*J99</f>
        <v>1.332</v>
      </c>
      <c r="L99" s="110"/>
      <c r="M99" s="45"/>
      <c r="N99" s="45">
        <f>L99*M99</f>
        <v>0</v>
      </c>
      <c r="O99" s="112"/>
      <c r="P99" s="48">
        <v>0.25</v>
      </c>
      <c r="Q99" s="48">
        <f>O99*P99</f>
        <v>0</v>
      </c>
      <c r="R99" s="147">
        <v>4</v>
      </c>
      <c r="S99" s="51">
        <v>0.143</v>
      </c>
      <c r="T99" s="51">
        <f>R99*S99</f>
        <v>0.572</v>
      </c>
    </row>
    <row r="100" spans="1:20" ht="15">
      <c r="A100" s="4" t="s">
        <v>249</v>
      </c>
      <c r="B100" s="34" t="s">
        <v>251</v>
      </c>
      <c r="C100" s="107">
        <v>4</v>
      </c>
      <c r="D100" s="36">
        <v>0.333</v>
      </c>
      <c r="E100" s="36">
        <f>C100*D100</f>
        <v>1.332</v>
      </c>
      <c r="F100" s="108">
        <v>4</v>
      </c>
      <c r="G100" s="39">
        <v>0.333</v>
      </c>
      <c r="H100" s="39">
        <f>F100*G100</f>
        <v>1.332</v>
      </c>
      <c r="I100" s="109">
        <v>4</v>
      </c>
      <c r="J100" s="42">
        <v>0.333</v>
      </c>
      <c r="K100" s="42">
        <f>I100*J100</f>
        <v>1.332</v>
      </c>
      <c r="L100" s="56"/>
      <c r="M100" s="45"/>
      <c r="N100" s="45">
        <f aca="true" t="shared" si="14" ref="N100:N106">L100*M100</f>
        <v>0</v>
      </c>
      <c r="O100" s="116"/>
      <c r="P100" s="48">
        <v>0.25</v>
      </c>
      <c r="Q100" s="48">
        <f>O100*P100</f>
        <v>0</v>
      </c>
      <c r="R100" s="148">
        <v>4</v>
      </c>
      <c r="S100" s="51">
        <v>0.143</v>
      </c>
      <c r="T100" s="51">
        <f aca="true" t="shared" si="15" ref="T100:T106">R100*S100</f>
        <v>0.572</v>
      </c>
    </row>
    <row r="101" spans="1:20" ht="15">
      <c r="A101" s="4" t="s">
        <v>249</v>
      </c>
      <c r="B101" s="34" t="s">
        <v>252</v>
      </c>
      <c r="C101" s="107">
        <v>4</v>
      </c>
      <c r="D101" s="36">
        <v>0.333</v>
      </c>
      <c r="E101" s="36">
        <f>C101*D101</f>
        <v>1.332</v>
      </c>
      <c r="F101" s="108"/>
      <c r="G101" s="39"/>
      <c r="H101" s="39">
        <f>F101*G101</f>
        <v>0</v>
      </c>
      <c r="I101" s="109"/>
      <c r="J101" s="42"/>
      <c r="K101" s="42">
        <f>I101*J101</f>
        <v>0</v>
      </c>
      <c r="L101" s="56"/>
      <c r="M101" s="45"/>
      <c r="N101" s="45">
        <f t="shared" si="14"/>
        <v>0</v>
      </c>
      <c r="O101" s="116"/>
      <c r="P101" s="48">
        <v>0.25</v>
      </c>
      <c r="Q101" s="48">
        <f>O101*P101</f>
        <v>0</v>
      </c>
      <c r="R101" s="148">
        <v>4</v>
      </c>
      <c r="S101" s="51">
        <v>0.143</v>
      </c>
      <c r="T101" s="51">
        <f t="shared" si="15"/>
        <v>0.572</v>
      </c>
    </row>
    <row r="102" spans="1:20" ht="15">
      <c r="A102" s="4"/>
      <c r="B102" s="34" t="s">
        <v>279</v>
      </c>
      <c r="C102" s="107"/>
      <c r="D102" s="36"/>
      <c r="E102" s="36"/>
      <c r="F102" s="108">
        <v>4</v>
      </c>
      <c r="G102" s="39">
        <v>0.333</v>
      </c>
      <c r="H102" s="39">
        <f>F102*G102</f>
        <v>1.332</v>
      </c>
      <c r="I102" s="109">
        <v>4</v>
      </c>
      <c r="J102" s="42">
        <v>0.333</v>
      </c>
      <c r="K102" s="42">
        <f>I102*J102</f>
        <v>1.332</v>
      </c>
      <c r="L102" s="56"/>
      <c r="M102" s="45"/>
      <c r="N102" s="45">
        <f t="shared" si="14"/>
        <v>0</v>
      </c>
      <c r="O102" s="116"/>
      <c r="P102" s="48"/>
      <c r="Q102" s="48">
        <f>O102*P102</f>
        <v>0</v>
      </c>
      <c r="R102" s="148"/>
      <c r="S102" s="51"/>
      <c r="T102" s="51">
        <f t="shared" si="15"/>
        <v>0</v>
      </c>
    </row>
    <row r="103" spans="1:20" ht="15">
      <c r="A103" s="4" t="s">
        <v>253</v>
      </c>
      <c r="B103" s="34" t="s">
        <v>271</v>
      </c>
      <c r="C103" s="107"/>
      <c r="D103" s="36"/>
      <c r="E103" s="36"/>
      <c r="F103" s="108"/>
      <c r="G103" s="39"/>
      <c r="H103" s="39"/>
      <c r="I103" s="109"/>
      <c r="J103" s="42"/>
      <c r="K103" s="42"/>
      <c r="L103" s="56">
        <v>2</v>
      </c>
      <c r="M103" s="45">
        <v>0.25</v>
      </c>
      <c r="N103" s="45">
        <f t="shared" si="14"/>
        <v>0.5</v>
      </c>
      <c r="O103" s="116">
        <v>2</v>
      </c>
      <c r="P103" s="48">
        <v>0.25</v>
      </c>
      <c r="Q103" s="48">
        <f>O103*P103</f>
        <v>0.5</v>
      </c>
      <c r="R103" s="148">
        <v>2</v>
      </c>
      <c r="S103" s="51">
        <v>0.143</v>
      </c>
      <c r="T103" s="51">
        <f t="shared" si="15"/>
        <v>0.286</v>
      </c>
    </row>
    <row r="104" spans="1:20" ht="15">
      <c r="A104" s="33" t="s">
        <v>256</v>
      </c>
      <c r="B104" s="34" t="s">
        <v>258</v>
      </c>
      <c r="C104" s="107"/>
      <c r="D104" s="36"/>
      <c r="E104" s="36"/>
      <c r="F104" s="108"/>
      <c r="G104" s="39"/>
      <c r="H104" s="39"/>
      <c r="I104" s="109"/>
      <c r="J104" s="42"/>
      <c r="K104" s="42"/>
      <c r="L104" s="56">
        <v>4</v>
      </c>
      <c r="M104" s="45">
        <v>0.25</v>
      </c>
      <c r="N104" s="45">
        <f t="shared" si="14"/>
        <v>1</v>
      </c>
      <c r="O104" s="116"/>
      <c r="P104" s="48"/>
      <c r="Q104" s="48"/>
      <c r="R104" s="148">
        <v>4</v>
      </c>
      <c r="S104" s="51">
        <v>0.143</v>
      </c>
      <c r="T104" s="51">
        <f t="shared" si="15"/>
        <v>0.572</v>
      </c>
    </row>
    <row r="105" spans="1:20" ht="15">
      <c r="A105" s="4" t="s">
        <v>256</v>
      </c>
      <c r="B105" s="34" t="s">
        <v>259</v>
      </c>
      <c r="C105" s="120"/>
      <c r="D105" s="36"/>
      <c r="E105" s="160"/>
      <c r="F105" s="121"/>
      <c r="G105" s="39"/>
      <c r="H105" s="161"/>
      <c r="I105" s="122"/>
      <c r="J105" s="42"/>
      <c r="K105" s="176"/>
      <c r="L105" s="56">
        <v>4</v>
      </c>
      <c r="M105" s="45">
        <v>0.25</v>
      </c>
      <c r="N105" s="45">
        <f t="shared" si="14"/>
        <v>1</v>
      </c>
      <c r="O105" s="116"/>
      <c r="P105" s="48"/>
      <c r="Q105" s="177"/>
      <c r="R105" s="148">
        <v>4</v>
      </c>
      <c r="S105" s="51">
        <v>0.143</v>
      </c>
      <c r="T105" s="51">
        <f t="shared" si="15"/>
        <v>0.572</v>
      </c>
    </row>
    <row r="106" spans="1:20" ht="15">
      <c r="A106" s="73" t="s">
        <v>256</v>
      </c>
      <c r="B106" s="178" t="s">
        <v>260</v>
      </c>
      <c r="C106" s="126"/>
      <c r="D106" s="126"/>
      <c r="E106" s="126"/>
      <c r="F106" s="127"/>
      <c r="G106" s="127"/>
      <c r="H106" s="127"/>
      <c r="I106" s="128"/>
      <c r="J106" s="128"/>
      <c r="K106" s="128"/>
      <c r="L106" s="165">
        <v>4</v>
      </c>
      <c r="M106" s="45">
        <v>0.25</v>
      </c>
      <c r="N106" s="45">
        <f t="shared" si="14"/>
        <v>1</v>
      </c>
      <c r="O106" s="179"/>
      <c r="P106" s="179"/>
      <c r="Q106" s="179"/>
      <c r="R106" s="180">
        <v>4</v>
      </c>
      <c r="S106" s="51">
        <v>0.143</v>
      </c>
      <c r="T106" s="51">
        <f t="shared" si="15"/>
        <v>0.572</v>
      </c>
    </row>
    <row r="107" spans="1:20" ht="15">
      <c r="A107" s="181"/>
      <c r="B107" s="181"/>
      <c r="C107" s="120">
        <f aca="true" t="shared" si="16" ref="C107:T107">SUM(C99:C106)</f>
        <v>12</v>
      </c>
      <c r="D107" s="120">
        <f t="shared" si="16"/>
        <v>0.9990000000000001</v>
      </c>
      <c r="E107" s="120">
        <f t="shared" si="16"/>
        <v>3.9960000000000004</v>
      </c>
      <c r="F107" s="121">
        <f t="shared" si="16"/>
        <v>12</v>
      </c>
      <c r="G107" s="121">
        <f t="shared" si="16"/>
        <v>0.9990000000000001</v>
      </c>
      <c r="H107" s="121">
        <f t="shared" si="16"/>
        <v>3.9960000000000004</v>
      </c>
      <c r="I107" s="122">
        <f t="shared" si="16"/>
        <v>12</v>
      </c>
      <c r="J107" s="122">
        <f t="shared" si="16"/>
        <v>0.9990000000000001</v>
      </c>
      <c r="K107" s="122">
        <f t="shared" si="16"/>
        <v>3.9960000000000004</v>
      </c>
      <c r="L107" s="56">
        <f t="shared" si="16"/>
        <v>14</v>
      </c>
      <c r="M107" s="56">
        <f t="shared" si="16"/>
        <v>1</v>
      </c>
      <c r="N107" s="56">
        <f t="shared" si="16"/>
        <v>3.5</v>
      </c>
      <c r="O107" s="116">
        <f t="shared" si="16"/>
        <v>2</v>
      </c>
      <c r="P107" s="116">
        <f t="shared" si="16"/>
        <v>1</v>
      </c>
      <c r="Q107" s="116">
        <f t="shared" si="16"/>
        <v>0.5</v>
      </c>
      <c r="R107" s="148">
        <f t="shared" si="16"/>
        <v>26</v>
      </c>
      <c r="S107" s="148">
        <f t="shared" si="16"/>
        <v>1.001</v>
      </c>
      <c r="T107" s="148">
        <f t="shared" si="16"/>
        <v>3.718</v>
      </c>
    </row>
  </sheetData>
  <sheetProtection/>
  <mergeCells count="136">
    <mergeCell ref="P98:Q98"/>
    <mergeCell ref="S98:T98"/>
    <mergeCell ref="O96:Q96"/>
    <mergeCell ref="R96:T96"/>
    <mergeCell ref="C97:E97"/>
    <mergeCell ref="F97:H97"/>
    <mergeCell ref="I97:K97"/>
    <mergeCell ref="L97:N97"/>
    <mergeCell ref="O97:Q97"/>
    <mergeCell ref="R97:T97"/>
    <mergeCell ref="A96:A98"/>
    <mergeCell ref="B96:B98"/>
    <mergeCell ref="C96:E96"/>
    <mergeCell ref="F96:H96"/>
    <mergeCell ref="I96:K96"/>
    <mergeCell ref="L96:N96"/>
    <mergeCell ref="D98:E98"/>
    <mergeCell ref="G98:H98"/>
    <mergeCell ref="J98:K98"/>
    <mergeCell ref="M98:N98"/>
    <mergeCell ref="A93:S93"/>
    <mergeCell ref="A94:S94"/>
    <mergeCell ref="C95:E95"/>
    <mergeCell ref="F95:H95"/>
    <mergeCell ref="I95:K95"/>
    <mergeCell ref="L95:N95"/>
    <mergeCell ref="O95:Q95"/>
    <mergeCell ref="R95:T95"/>
    <mergeCell ref="P66:Q66"/>
    <mergeCell ref="A79:S79"/>
    <mergeCell ref="A80:S80"/>
    <mergeCell ref="C81:E81"/>
    <mergeCell ref="A82:A84"/>
    <mergeCell ref="B82:B84"/>
    <mergeCell ref="C82:E82"/>
    <mergeCell ref="C83:E83"/>
    <mergeCell ref="D84:E84"/>
    <mergeCell ref="A61:S61"/>
    <mergeCell ref="A62:S62"/>
    <mergeCell ref="C63:E63"/>
    <mergeCell ref="F63:H63"/>
    <mergeCell ref="I63:K63"/>
    <mergeCell ref="L63:N63"/>
    <mergeCell ref="O63:Q63"/>
    <mergeCell ref="O64:Q64"/>
    <mergeCell ref="C65:E65"/>
    <mergeCell ref="F65:H65"/>
    <mergeCell ref="I65:K65"/>
    <mergeCell ref="L65:N65"/>
    <mergeCell ref="O65:Q65"/>
    <mergeCell ref="A64:A66"/>
    <mergeCell ref="B64:B66"/>
    <mergeCell ref="C64:E64"/>
    <mergeCell ref="F64:H64"/>
    <mergeCell ref="I64:K64"/>
    <mergeCell ref="L64:N64"/>
    <mergeCell ref="D66:E66"/>
    <mergeCell ref="G66:H66"/>
    <mergeCell ref="J66:K66"/>
    <mergeCell ref="M66:N66"/>
    <mergeCell ref="O30:Q30"/>
    <mergeCell ref="R30:T30"/>
    <mergeCell ref="C31:E31"/>
    <mergeCell ref="F31:H31"/>
    <mergeCell ref="I31:K31"/>
    <mergeCell ref="L31:N31"/>
    <mergeCell ref="O31:Q31"/>
    <mergeCell ref="R31:T31"/>
    <mergeCell ref="A30:A32"/>
    <mergeCell ref="B30:B32"/>
    <mergeCell ref="C30:E30"/>
    <mergeCell ref="F30:H30"/>
    <mergeCell ref="I30:K30"/>
    <mergeCell ref="L30:N30"/>
    <mergeCell ref="D32:E32"/>
    <mergeCell ref="G32:H32"/>
    <mergeCell ref="J32:K32"/>
    <mergeCell ref="M32:N32"/>
    <mergeCell ref="P32:Q32"/>
    <mergeCell ref="S32:T32"/>
    <mergeCell ref="C29:E29"/>
    <mergeCell ref="F29:H29"/>
    <mergeCell ref="I29:K29"/>
    <mergeCell ref="L29:N29"/>
    <mergeCell ref="O29:Q29"/>
    <mergeCell ref="R29:T29"/>
    <mergeCell ref="D23:E23"/>
    <mergeCell ref="G23:H23"/>
    <mergeCell ref="J23:K23"/>
    <mergeCell ref="M23:N23"/>
    <mergeCell ref="A27:S27"/>
    <mergeCell ref="A28:S28"/>
    <mergeCell ref="A21:A23"/>
    <mergeCell ref="B21:B23"/>
    <mergeCell ref="C21:E21"/>
    <mergeCell ref="F21:H21"/>
    <mergeCell ref="I21:K21"/>
    <mergeCell ref="L21:N21"/>
    <mergeCell ref="C22:E22"/>
    <mergeCell ref="F22:H22"/>
    <mergeCell ref="I22:K22"/>
    <mergeCell ref="L22:N22"/>
    <mergeCell ref="A18:N18"/>
    <mergeCell ref="A19:N19"/>
    <mergeCell ref="C20:E20"/>
    <mergeCell ref="F20:H20"/>
    <mergeCell ref="I20:K20"/>
    <mergeCell ref="L20:N20"/>
    <mergeCell ref="O4:Q4"/>
    <mergeCell ref="R4:T4"/>
    <mergeCell ref="C5:E5"/>
    <mergeCell ref="F5:H5"/>
    <mergeCell ref="I5:K5"/>
    <mergeCell ref="L5:N5"/>
    <mergeCell ref="O5:Q5"/>
    <mergeCell ref="R5:T5"/>
    <mergeCell ref="A4:A6"/>
    <mergeCell ref="B4:B6"/>
    <mergeCell ref="C4:E4"/>
    <mergeCell ref="F4:H4"/>
    <mergeCell ref="I4:K4"/>
    <mergeCell ref="L4:N4"/>
    <mergeCell ref="D6:E6"/>
    <mergeCell ref="G6:H6"/>
    <mergeCell ref="J6:K6"/>
    <mergeCell ref="M6:N6"/>
    <mergeCell ref="A1:S1"/>
    <mergeCell ref="A2:S2"/>
    <mergeCell ref="C3:E3"/>
    <mergeCell ref="F3:H3"/>
    <mergeCell ref="I3:K3"/>
    <mergeCell ref="L3:N3"/>
    <mergeCell ref="O3:Q3"/>
    <mergeCell ref="R3:T3"/>
    <mergeCell ref="P6:Q6"/>
    <mergeCell ref="S6:T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40"/>
  <sheetViews>
    <sheetView tabSelected="1" zoomScalePageLayoutView="0" workbookViewId="0" topLeftCell="A1">
      <selection activeCell="L46" sqref="L46"/>
    </sheetView>
  </sheetViews>
  <sheetFormatPr defaultColWidth="9.140625" defaultRowHeight="15"/>
  <cols>
    <col min="1" max="1" width="5.57421875" style="0" customWidth="1"/>
    <col min="2" max="2" width="10.00390625" style="0" customWidth="1"/>
    <col min="3" max="3" width="11.140625" style="0" bestFit="1" customWidth="1"/>
    <col min="4" max="4" width="9.421875" style="0" customWidth="1"/>
    <col min="5" max="5" width="9.57421875" style="0" customWidth="1"/>
    <col min="6" max="6" width="9.8515625" style="0" bestFit="1" customWidth="1"/>
    <col min="9" max="9" width="9.140625" style="0" bestFit="1" customWidth="1"/>
    <col min="13" max="13" width="9.140625" style="0" bestFit="1" customWidth="1"/>
    <col min="15" max="15" width="7.7109375" style="0" customWidth="1"/>
    <col min="17" max="17" width="7.57421875" style="0" customWidth="1"/>
    <col min="19" max="19" width="5.57421875" style="0" customWidth="1"/>
  </cols>
  <sheetData>
    <row r="1" spans="2:15" ht="15">
      <c r="B1" s="364" t="s">
        <v>143</v>
      </c>
      <c r="C1" s="365"/>
      <c r="D1" s="366" t="s">
        <v>144</v>
      </c>
      <c r="E1" s="366"/>
      <c r="F1" s="367" t="s">
        <v>145</v>
      </c>
      <c r="G1" s="367"/>
      <c r="H1" s="368" t="s">
        <v>146</v>
      </c>
      <c r="I1" s="368"/>
      <c r="J1" s="369" t="s">
        <v>147</v>
      </c>
      <c r="K1" s="370"/>
      <c r="L1" s="371" t="s">
        <v>148</v>
      </c>
      <c r="M1" s="372"/>
      <c r="N1" s="391" t="s">
        <v>290</v>
      </c>
      <c r="O1" s="392"/>
    </row>
    <row r="2" spans="2:15" ht="15">
      <c r="B2" s="373" t="s">
        <v>150</v>
      </c>
      <c r="C2" s="374"/>
      <c r="D2" s="375" t="s">
        <v>151</v>
      </c>
      <c r="E2" s="375"/>
      <c r="F2" s="367" t="s">
        <v>152</v>
      </c>
      <c r="G2" s="367"/>
      <c r="H2" s="376" t="s">
        <v>153</v>
      </c>
      <c r="I2" s="376"/>
      <c r="J2" s="377" t="s">
        <v>154</v>
      </c>
      <c r="K2" s="378"/>
      <c r="L2" s="379" t="s">
        <v>156</v>
      </c>
      <c r="M2" s="380"/>
      <c r="N2" s="393"/>
      <c r="O2" s="394"/>
    </row>
    <row r="3" spans="2:15" ht="15">
      <c r="B3" s="381" t="s">
        <v>157</v>
      </c>
      <c r="C3" s="382"/>
      <c r="D3" s="383" t="s">
        <v>157</v>
      </c>
      <c r="E3" s="383"/>
      <c r="F3" s="384" t="s">
        <v>157</v>
      </c>
      <c r="G3" s="384"/>
      <c r="H3" s="386" t="s">
        <v>157</v>
      </c>
      <c r="I3" s="386"/>
      <c r="J3" s="387" t="s">
        <v>157</v>
      </c>
      <c r="K3" s="388"/>
      <c r="L3" s="389" t="s">
        <v>157</v>
      </c>
      <c r="M3" s="390"/>
      <c r="N3" s="395"/>
      <c r="O3" s="396"/>
    </row>
    <row r="4" spans="2:15" ht="15">
      <c r="B4" s="182" t="s">
        <v>291</v>
      </c>
      <c r="C4" s="182" t="s">
        <v>292</v>
      </c>
      <c r="D4" s="183" t="s">
        <v>291</v>
      </c>
      <c r="E4" s="183" t="s">
        <v>292</v>
      </c>
      <c r="F4" s="184" t="s">
        <v>291</v>
      </c>
      <c r="G4" s="184" t="s">
        <v>292</v>
      </c>
      <c r="H4" s="185" t="s">
        <v>291</v>
      </c>
      <c r="I4" s="185" t="s">
        <v>292</v>
      </c>
      <c r="J4" s="186" t="s">
        <v>291</v>
      </c>
      <c r="K4" s="186" t="s">
        <v>292</v>
      </c>
      <c r="L4" s="187" t="s">
        <v>291</v>
      </c>
      <c r="M4" s="187" t="s">
        <v>292</v>
      </c>
      <c r="N4" s="188"/>
      <c r="O4" s="189"/>
    </row>
    <row r="5" spans="1:15" ht="30" customHeight="1">
      <c r="A5" s="190" t="s">
        <v>161</v>
      </c>
      <c r="B5" s="191">
        <v>3545.9</v>
      </c>
      <c r="C5" s="191">
        <v>1510.9</v>
      </c>
      <c r="D5" s="191">
        <v>3109.1</v>
      </c>
      <c r="E5" s="191">
        <v>1524.9</v>
      </c>
      <c r="F5" s="191">
        <v>3343.9</v>
      </c>
      <c r="G5" s="191">
        <v>1798.6</v>
      </c>
      <c r="H5" s="191">
        <v>4131.25</v>
      </c>
      <c r="I5" s="191">
        <v>3689.7</v>
      </c>
      <c r="J5" s="191">
        <v>4505.58</v>
      </c>
      <c r="K5" s="191">
        <v>4177.8</v>
      </c>
      <c r="L5" s="191">
        <v>4648.9</v>
      </c>
      <c r="M5" s="191">
        <v>4295.05</v>
      </c>
      <c r="N5" s="385">
        <f>B5+C5+D5+E5+F5+G5+H5+I5+J5+K5+L5+M5</f>
        <v>40281.58</v>
      </c>
      <c r="O5" s="385"/>
    </row>
    <row r="6" spans="1:15" ht="30" customHeight="1">
      <c r="A6" s="190" t="s">
        <v>170</v>
      </c>
      <c r="B6" s="191">
        <v>3545.9</v>
      </c>
      <c r="C6" s="191">
        <v>1510.9</v>
      </c>
      <c r="D6" s="191">
        <v>3109.1</v>
      </c>
      <c r="E6" s="191">
        <v>1524.9</v>
      </c>
      <c r="F6" s="191">
        <v>3343.9</v>
      </c>
      <c r="G6" s="191">
        <v>1798.6</v>
      </c>
      <c r="H6" s="191">
        <v>4131.25</v>
      </c>
      <c r="I6" s="191">
        <v>3689.7</v>
      </c>
      <c r="J6" s="191">
        <v>4505.58</v>
      </c>
      <c r="K6" s="191">
        <v>4177.8</v>
      </c>
      <c r="L6" s="191">
        <v>4648.9</v>
      </c>
      <c r="M6" s="191">
        <v>4295.05</v>
      </c>
      <c r="N6" s="385">
        <f aca="true" t="shared" si="0" ref="N6:N19">B6+C6+D6+E6+F6+G6+H6+I6+J6+K6+L6+M6</f>
        <v>40281.58</v>
      </c>
      <c r="O6" s="385"/>
    </row>
    <row r="7" spans="1:15" ht="30" customHeight="1">
      <c r="A7" s="190" t="s">
        <v>175</v>
      </c>
      <c r="B7" s="191">
        <v>3545.9</v>
      </c>
      <c r="C7" s="191">
        <v>1878.15</v>
      </c>
      <c r="D7" s="191">
        <v>3109.1</v>
      </c>
      <c r="E7" s="191">
        <v>1896.05</v>
      </c>
      <c r="F7" s="191">
        <v>3343.9</v>
      </c>
      <c r="G7" s="191">
        <v>2255.95</v>
      </c>
      <c r="H7" s="191">
        <v>4131.25</v>
      </c>
      <c r="I7" s="191">
        <v>4204.4</v>
      </c>
      <c r="J7" s="191">
        <v>4505.58</v>
      </c>
      <c r="K7" s="191">
        <v>4822.6</v>
      </c>
      <c r="L7" s="191">
        <v>4648.9</v>
      </c>
      <c r="M7" s="191">
        <v>5038.1</v>
      </c>
      <c r="N7" s="385">
        <f t="shared" si="0"/>
        <v>43379.88</v>
      </c>
      <c r="O7" s="385"/>
    </row>
    <row r="8" spans="1:15" ht="30" customHeight="1">
      <c r="A8" s="190" t="s">
        <v>179</v>
      </c>
      <c r="B8" s="191">
        <v>3545.9</v>
      </c>
      <c r="C8" s="191">
        <v>1878.15</v>
      </c>
      <c r="D8" s="191">
        <v>3109.1</v>
      </c>
      <c r="E8" s="191">
        <v>1896.05</v>
      </c>
      <c r="F8" s="191">
        <v>3343.9</v>
      </c>
      <c r="G8" s="191">
        <v>2255.95</v>
      </c>
      <c r="H8" s="191">
        <v>4131.25</v>
      </c>
      <c r="I8" s="191">
        <v>4204.4</v>
      </c>
      <c r="J8" s="191">
        <v>4505.58</v>
      </c>
      <c r="K8" s="191">
        <v>4822.6</v>
      </c>
      <c r="L8" s="191">
        <v>4648.9</v>
      </c>
      <c r="M8" s="191">
        <v>5038.1</v>
      </c>
      <c r="N8" s="385">
        <f t="shared" si="0"/>
        <v>43379.88</v>
      </c>
      <c r="O8" s="385"/>
    </row>
    <row r="9" spans="1:15" ht="30" customHeight="1">
      <c r="A9" s="190" t="s">
        <v>183</v>
      </c>
      <c r="B9" s="191">
        <v>3545.9</v>
      </c>
      <c r="C9" s="191">
        <v>1510.9</v>
      </c>
      <c r="D9" s="191">
        <v>3109.1</v>
      </c>
      <c r="E9" s="191">
        <v>1524.9</v>
      </c>
      <c r="F9" s="191">
        <v>3343.9</v>
      </c>
      <c r="G9" s="191">
        <v>1798.6</v>
      </c>
      <c r="H9" s="191">
        <v>4131.25</v>
      </c>
      <c r="I9" s="191">
        <v>3689.7</v>
      </c>
      <c r="J9" s="191">
        <v>4505.58</v>
      </c>
      <c r="K9" s="191">
        <v>4177.8</v>
      </c>
      <c r="L9" s="191">
        <v>4648.9</v>
      </c>
      <c r="M9" s="191">
        <v>4295.05</v>
      </c>
      <c r="N9" s="385">
        <f t="shared" si="0"/>
        <v>40281.58</v>
      </c>
      <c r="O9" s="385"/>
    </row>
    <row r="10" spans="1:15" ht="30" customHeight="1">
      <c r="A10" s="190" t="s">
        <v>188</v>
      </c>
      <c r="B10" s="191">
        <v>3545.9</v>
      </c>
      <c r="C10" s="191">
        <v>1510.9</v>
      </c>
      <c r="D10" s="191">
        <v>3109.1</v>
      </c>
      <c r="E10" s="191">
        <v>1524.9</v>
      </c>
      <c r="F10" s="191">
        <v>3343.9</v>
      </c>
      <c r="G10" s="191">
        <v>1798.6</v>
      </c>
      <c r="H10" s="191">
        <v>4131.25</v>
      </c>
      <c r="I10" s="191">
        <v>3689.7</v>
      </c>
      <c r="J10" s="191">
        <v>4505.58</v>
      </c>
      <c r="K10" s="191">
        <v>4177.8</v>
      </c>
      <c r="L10" s="191">
        <v>4648.9</v>
      </c>
      <c r="M10" s="191">
        <v>4295.05</v>
      </c>
      <c r="N10" s="385">
        <f t="shared" si="0"/>
        <v>40281.58</v>
      </c>
      <c r="O10" s="385"/>
    </row>
    <row r="11" spans="1:15" ht="30" customHeight="1">
      <c r="A11" s="190" t="s">
        <v>195</v>
      </c>
      <c r="B11" s="191">
        <v>3545.9</v>
      </c>
      <c r="C11" s="191">
        <v>1510.9</v>
      </c>
      <c r="D11" s="191">
        <v>3109.1</v>
      </c>
      <c r="E11" s="191">
        <v>1524.9</v>
      </c>
      <c r="F11" s="191">
        <v>3343.9</v>
      </c>
      <c r="G11" s="191">
        <v>1798.6</v>
      </c>
      <c r="H11" s="191">
        <v>4131.25</v>
      </c>
      <c r="I11" s="191">
        <v>3689.7</v>
      </c>
      <c r="J11" s="191">
        <v>4505.58</v>
      </c>
      <c r="K11" s="191">
        <v>4177.8</v>
      </c>
      <c r="L11" s="191">
        <v>4648.9</v>
      </c>
      <c r="M11" s="191">
        <v>4295.05</v>
      </c>
      <c r="N11" s="385">
        <f t="shared" si="0"/>
        <v>40281.58</v>
      </c>
      <c r="O11" s="385"/>
    </row>
    <row r="12" spans="1:15" ht="30" customHeight="1">
      <c r="A12" s="190" t="s">
        <v>191</v>
      </c>
      <c r="B12" s="191">
        <v>3545.9</v>
      </c>
      <c r="C12" s="191">
        <v>1510.9</v>
      </c>
      <c r="D12" s="191">
        <v>3109.1</v>
      </c>
      <c r="E12" s="191">
        <v>1524.9</v>
      </c>
      <c r="F12" s="191">
        <v>3343.9</v>
      </c>
      <c r="G12" s="191">
        <v>1798.6</v>
      </c>
      <c r="H12" s="191">
        <v>4131.25</v>
      </c>
      <c r="I12" s="191">
        <v>3689.7</v>
      </c>
      <c r="J12" s="191">
        <v>4505.58</v>
      </c>
      <c r="K12" s="191">
        <v>4177.8</v>
      </c>
      <c r="L12" s="191">
        <v>4648.9</v>
      </c>
      <c r="M12" s="191">
        <v>4295.05</v>
      </c>
      <c r="N12" s="385">
        <f t="shared" si="0"/>
        <v>40281.58</v>
      </c>
      <c r="O12" s="385"/>
    </row>
    <row r="13" spans="1:15" ht="30" customHeight="1">
      <c r="A13" s="190" t="s">
        <v>199</v>
      </c>
      <c r="B13" s="191">
        <v>3545.9</v>
      </c>
      <c r="C13" s="191">
        <v>1878.15</v>
      </c>
      <c r="D13" s="191">
        <v>3109.1</v>
      </c>
      <c r="E13" s="191">
        <v>1896.05</v>
      </c>
      <c r="F13" s="191">
        <v>3343.9</v>
      </c>
      <c r="G13" s="191">
        <v>2255.95</v>
      </c>
      <c r="H13" s="191">
        <v>4131.25</v>
      </c>
      <c r="I13" s="191">
        <v>4204.4</v>
      </c>
      <c r="J13" s="191">
        <v>4505.58</v>
      </c>
      <c r="K13" s="191">
        <v>4822.6</v>
      </c>
      <c r="L13" s="191">
        <v>4648.9</v>
      </c>
      <c r="M13" s="191">
        <v>5038.1</v>
      </c>
      <c r="N13" s="385">
        <f t="shared" si="0"/>
        <v>43379.88</v>
      </c>
      <c r="O13" s="385"/>
    </row>
    <row r="14" spans="1:15" ht="30" customHeight="1">
      <c r="A14" s="190" t="s">
        <v>203</v>
      </c>
      <c r="B14" s="191">
        <v>3545.9</v>
      </c>
      <c r="C14" s="191">
        <v>1510.9</v>
      </c>
      <c r="D14" s="191">
        <v>3109.1</v>
      </c>
      <c r="E14" s="191">
        <v>1524.9</v>
      </c>
      <c r="F14" s="191">
        <v>3343.9</v>
      </c>
      <c r="G14" s="191">
        <v>1798.6</v>
      </c>
      <c r="H14" s="191">
        <v>4131.25</v>
      </c>
      <c r="I14" s="191">
        <v>3689.7</v>
      </c>
      <c r="J14" s="191">
        <v>4505.58</v>
      </c>
      <c r="K14" s="191">
        <v>4177.8</v>
      </c>
      <c r="L14" s="191">
        <v>4648.9</v>
      </c>
      <c r="M14" s="191">
        <v>4295.05</v>
      </c>
      <c r="N14" s="385">
        <f t="shared" si="0"/>
        <v>40281.58</v>
      </c>
      <c r="O14" s="385"/>
    </row>
    <row r="15" spans="1:15" ht="30" customHeight="1">
      <c r="A15" s="190" t="s">
        <v>207</v>
      </c>
      <c r="B15" s="191">
        <v>3545.9</v>
      </c>
      <c r="C15" s="191">
        <v>1878.15</v>
      </c>
      <c r="D15" s="191">
        <v>3109.1</v>
      </c>
      <c r="E15" s="191">
        <v>1896.05</v>
      </c>
      <c r="F15" s="191">
        <v>3343.9</v>
      </c>
      <c r="G15" s="191">
        <v>2255.95</v>
      </c>
      <c r="H15" s="191">
        <v>4131.25</v>
      </c>
      <c r="I15" s="191">
        <v>4204.4</v>
      </c>
      <c r="J15" s="191">
        <v>4505.58</v>
      </c>
      <c r="K15" s="191">
        <v>4822.6</v>
      </c>
      <c r="L15" s="191">
        <v>4648.9</v>
      </c>
      <c r="M15" s="191">
        <v>5038.1</v>
      </c>
      <c r="N15" s="385">
        <f t="shared" si="0"/>
        <v>43379.88</v>
      </c>
      <c r="O15" s="385"/>
    </row>
    <row r="16" spans="1:15" ht="30" customHeight="1">
      <c r="A16" s="190" t="s">
        <v>208</v>
      </c>
      <c r="B16" s="191">
        <v>3545.9</v>
      </c>
      <c r="C16" s="191">
        <v>1510.9</v>
      </c>
      <c r="D16" s="191">
        <v>3109.1</v>
      </c>
      <c r="E16" s="191">
        <v>1524.9</v>
      </c>
      <c r="F16" s="191">
        <v>3343.9</v>
      </c>
      <c r="G16" s="191">
        <v>1798.6</v>
      </c>
      <c r="H16" s="191">
        <v>4131.25</v>
      </c>
      <c r="I16" s="191">
        <v>3689.7</v>
      </c>
      <c r="J16" s="191">
        <v>4505.58</v>
      </c>
      <c r="K16" s="191">
        <v>4177.8</v>
      </c>
      <c r="L16" s="191">
        <v>4648.9</v>
      </c>
      <c r="M16" s="191">
        <v>4295.05</v>
      </c>
      <c r="N16" s="385">
        <f t="shared" si="0"/>
        <v>40281.58</v>
      </c>
      <c r="O16" s="385"/>
    </row>
    <row r="17" spans="1:15" ht="30" customHeight="1">
      <c r="A17" s="190" t="s">
        <v>212</v>
      </c>
      <c r="B17" s="191">
        <v>3545.9</v>
      </c>
      <c r="C17" s="191">
        <v>1510.9</v>
      </c>
      <c r="D17" s="191">
        <v>3109.1</v>
      </c>
      <c r="E17" s="191">
        <v>1524.9</v>
      </c>
      <c r="F17" s="191">
        <v>3343.9</v>
      </c>
      <c r="G17" s="191">
        <v>1798.6</v>
      </c>
      <c r="H17" s="191">
        <v>4131.25</v>
      </c>
      <c r="I17" s="191">
        <v>3689.7</v>
      </c>
      <c r="J17" s="191">
        <v>4505.58</v>
      </c>
      <c r="K17" s="191">
        <v>4177.8</v>
      </c>
      <c r="L17" s="191">
        <v>4648.9</v>
      </c>
      <c r="M17" s="191">
        <v>4295.05</v>
      </c>
      <c r="N17" s="385">
        <f t="shared" si="0"/>
        <v>40281.58</v>
      </c>
      <c r="O17" s="385"/>
    </row>
    <row r="18" spans="1:15" ht="30" customHeight="1">
      <c r="A18" s="190" t="s">
        <v>217</v>
      </c>
      <c r="B18" s="191">
        <v>3545.9</v>
      </c>
      <c r="C18" s="191">
        <v>1510.9</v>
      </c>
      <c r="D18" s="191">
        <v>3109.1</v>
      </c>
      <c r="E18" s="191">
        <v>1524.9</v>
      </c>
      <c r="F18" s="191">
        <v>3343.9</v>
      </c>
      <c r="G18" s="191">
        <v>1798.6</v>
      </c>
      <c r="H18" s="191">
        <v>4131.25</v>
      </c>
      <c r="I18" s="191">
        <v>3689.7</v>
      </c>
      <c r="J18" s="191">
        <v>4505.58</v>
      </c>
      <c r="K18" s="191">
        <v>4177.8</v>
      </c>
      <c r="L18" s="191">
        <v>4648.9</v>
      </c>
      <c r="M18" s="191">
        <v>4295.05</v>
      </c>
      <c r="N18" s="385">
        <f t="shared" si="0"/>
        <v>40281.58</v>
      </c>
      <c r="O18" s="385"/>
    </row>
    <row r="19" spans="1:15" ht="30" customHeight="1" thickBot="1">
      <c r="A19" s="190" t="s">
        <v>221</v>
      </c>
      <c r="B19" s="191">
        <v>3545.9</v>
      </c>
      <c r="C19" s="191">
        <v>1510.9</v>
      </c>
      <c r="D19" s="191">
        <v>3109.1</v>
      </c>
      <c r="E19" s="191">
        <v>1524.9</v>
      </c>
      <c r="F19" s="191">
        <v>3343.9</v>
      </c>
      <c r="G19" s="191">
        <v>1798.6</v>
      </c>
      <c r="H19" s="191">
        <v>4131.25</v>
      </c>
      <c r="I19" s="191">
        <v>3689.7</v>
      </c>
      <c r="J19" s="191">
        <v>4505.58</v>
      </c>
      <c r="K19" s="191">
        <v>4177.8</v>
      </c>
      <c r="L19" s="191">
        <v>4648.9</v>
      </c>
      <c r="M19" s="191">
        <v>4295.05</v>
      </c>
      <c r="N19" s="405">
        <f t="shared" si="0"/>
        <v>40281.58</v>
      </c>
      <c r="O19" s="405"/>
    </row>
    <row r="20" spans="1:15" ht="30" customHeight="1" thickBot="1">
      <c r="A20" s="397" t="s">
        <v>293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8"/>
      <c r="N20" s="399">
        <f>SUM(N5:N19)</f>
        <v>616616.9</v>
      </c>
      <c r="O20" s="400"/>
    </row>
    <row r="22" spans="2:19" ht="15.75" customHeight="1">
      <c r="B22" s="270" t="s">
        <v>224</v>
      </c>
      <c r="C22" s="270"/>
      <c r="D22" s="273" t="s">
        <v>225</v>
      </c>
      <c r="E22" s="273"/>
      <c r="F22" s="391" t="s">
        <v>290</v>
      </c>
      <c r="G22" s="392"/>
      <c r="L22" s="401" t="s">
        <v>294</v>
      </c>
      <c r="M22" s="402"/>
      <c r="N22" s="403" t="s">
        <v>295</v>
      </c>
      <c r="O22" s="376"/>
      <c r="P22" s="406" t="s">
        <v>296</v>
      </c>
      <c r="Q22" s="380"/>
      <c r="R22" s="391" t="s">
        <v>290</v>
      </c>
      <c r="S22" s="392"/>
    </row>
    <row r="23" spans="2:19" ht="35.25" customHeight="1">
      <c r="B23" s="270" t="s">
        <v>136</v>
      </c>
      <c r="C23" s="270"/>
      <c r="D23" s="273" t="s">
        <v>226</v>
      </c>
      <c r="E23" s="273"/>
      <c r="F23" s="393"/>
      <c r="G23" s="394"/>
      <c r="L23" s="401" t="s">
        <v>297</v>
      </c>
      <c r="M23" s="402"/>
      <c r="N23" s="403" t="s">
        <v>298</v>
      </c>
      <c r="O23" s="376"/>
      <c r="P23" s="406" t="s">
        <v>156</v>
      </c>
      <c r="Q23" s="380"/>
      <c r="R23" s="393"/>
      <c r="S23" s="394"/>
    </row>
    <row r="24" spans="2:19" ht="15.75" customHeight="1">
      <c r="B24" s="270" t="s">
        <v>229</v>
      </c>
      <c r="C24" s="270"/>
      <c r="D24" s="273" t="s">
        <v>230</v>
      </c>
      <c r="E24" s="273"/>
      <c r="F24" s="395"/>
      <c r="G24" s="396"/>
      <c r="L24" s="407" t="s">
        <v>299</v>
      </c>
      <c r="M24" s="408"/>
      <c r="N24" s="404" t="s">
        <v>299</v>
      </c>
      <c r="O24" s="386"/>
      <c r="P24" s="413" t="s">
        <v>299</v>
      </c>
      <c r="Q24" s="390"/>
      <c r="R24" s="395"/>
      <c r="S24" s="396"/>
    </row>
    <row r="25" spans="1:19" ht="30" customHeight="1">
      <c r="A25" s="190" t="s">
        <v>232</v>
      </c>
      <c r="B25" s="411">
        <v>14385</v>
      </c>
      <c r="C25" s="414"/>
      <c r="D25" s="409">
        <v>24651</v>
      </c>
      <c r="E25" s="409"/>
      <c r="F25" s="385">
        <f>B25+D25</f>
        <v>39036</v>
      </c>
      <c r="G25" s="385"/>
      <c r="K25" s="190" t="s">
        <v>249</v>
      </c>
      <c r="L25" s="409">
        <v>647.7</v>
      </c>
      <c r="M25" s="409"/>
      <c r="N25" s="409">
        <v>648.7</v>
      </c>
      <c r="O25" s="409"/>
      <c r="P25" s="409">
        <v>649.7</v>
      </c>
      <c r="Q25" s="411"/>
      <c r="R25" s="409">
        <f>L25+N25+P25</f>
        <v>1946.1000000000001</v>
      </c>
      <c r="S25" s="410"/>
    </row>
    <row r="26" spans="1:19" ht="30" customHeight="1">
      <c r="A26" s="190" t="s">
        <v>233</v>
      </c>
      <c r="B26" s="411">
        <v>21577.5</v>
      </c>
      <c r="C26" s="412"/>
      <c r="D26" s="409">
        <v>36976.5</v>
      </c>
      <c r="E26" s="409"/>
      <c r="F26" s="385">
        <f>B26+D26</f>
        <v>58554</v>
      </c>
      <c r="G26" s="385"/>
      <c r="K26" s="190" t="s">
        <v>253</v>
      </c>
      <c r="L26" s="409">
        <v>1947.1</v>
      </c>
      <c r="M26" s="409"/>
      <c r="N26" s="409">
        <v>1948.1</v>
      </c>
      <c r="O26" s="409"/>
      <c r="P26" s="409">
        <v>1949.1</v>
      </c>
      <c r="Q26" s="411"/>
      <c r="R26" s="409">
        <f>L26+N26+P26</f>
        <v>5844.299999999999</v>
      </c>
      <c r="S26" s="410"/>
    </row>
    <row r="27" spans="1:19" ht="30" customHeight="1">
      <c r="A27" s="190" t="s">
        <v>236</v>
      </c>
      <c r="B27" s="411">
        <v>16782.5</v>
      </c>
      <c r="C27" s="412"/>
      <c r="D27" s="409">
        <v>28759.5</v>
      </c>
      <c r="E27" s="409"/>
      <c r="F27" s="385">
        <f>B27+D27</f>
        <v>45542</v>
      </c>
      <c r="G27" s="385"/>
      <c r="K27" s="190" t="s">
        <v>256</v>
      </c>
      <c r="L27" s="409">
        <v>0</v>
      </c>
      <c r="M27" s="409"/>
      <c r="N27" s="409">
        <v>0</v>
      </c>
      <c r="O27" s="409"/>
      <c r="P27" s="409">
        <v>0</v>
      </c>
      <c r="Q27" s="411"/>
      <c r="R27" s="409">
        <f>L27+N27+P27</f>
        <v>0</v>
      </c>
      <c r="S27" s="410"/>
    </row>
    <row r="28" spans="1:19" ht="30" customHeight="1" thickBot="1">
      <c r="A28" s="190" t="s">
        <v>300</v>
      </c>
      <c r="B28" s="415">
        <v>1438.5</v>
      </c>
      <c r="C28" s="416"/>
      <c r="D28" s="417">
        <v>2465.1</v>
      </c>
      <c r="E28" s="417"/>
      <c r="F28" s="405">
        <f>B28+D28</f>
        <v>3903.6</v>
      </c>
      <c r="G28" s="405"/>
      <c r="K28" s="190" t="s">
        <v>300</v>
      </c>
      <c r="L28" s="417">
        <v>0</v>
      </c>
      <c r="M28" s="417"/>
      <c r="N28" s="417">
        <v>0</v>
      </c>
      <c r="O28" s="417"/>
      <c r="P28" s="417">
        <v>0</v>
      </c>
      <c r="Q28" s="415"/>
      <c r="R28" s="417">
        <f>L28+N28+P28</f>
        <v>0</v>
      </c>
      <c r="S28" s="418"/>
    </row>
    <row r="29" spans="2:19" ht="30" customHeight="1" thickBot="1">
      <c r="B29" s="419" t="s">
        <v>301</v>
      </c>
      <c r="C29" s="420"/>
      <c r="D29" s="420"/>
      <c r="E29" s="421"/>
      <c r="F29" s="399">
        <f>SUM(F25:F28)</f>
        <v>147035.6</v>
      </c>
      <c r="G29" s="422"/>
      <c r="L29" s="423" t="s">
        <v>302</v>
      </c>
      <c r="M29" s="424"/>
      <c r="N29" s="424"/>
      <c r="O29" s="424"/>
      <c r="P29" s="424"/>
      <c r="Q29" s="422"/>
      <c r="R29" s="425">
        <f>SUM(R25:R28)</f>
        <v>7790.4</v>
      </c>
      <c r="S29" s="426"/>
    </row>
    <row r="30" ht="30" customHeight="1" thickBot="1"/>
    <row r="31" spans="2:19" ht="15">
      <c r="B31" s="369" t="s">
        <v>240</v>
      </c>
      <c r="C31" s="370"/>
      <c r="D31" s="427" t="s">
        <v>266</v>
      </c>
      <c r="E31" s="428"/>
      <c r="F31" s="369" t="s">
        <v>273</v>
      </c>
      <c r="G31" s="370"/>
      <c r="H31" s="364" t="s">
        <v>282</v>
      </c>
      <c r="I31" s="429"/>
      <c r="J31" s="430" t="s">
        <v>282</v>
      </c>
      <c r="K31" s="375"/>
      <c r="L31" s="401" t="s">
        <v>282</v>
      </c>
      <c r="M31" s="402"/>
      <c r="N31" s="403" t="s">
        <v>285</v>
      </c>
      <c r="O31" s="376"/>
      <c r="P31" s="406" t="s">
        <v>286</v>
      </c>
      <c r="Q31" s="380"/>
      <c r="R31" s="391" t="s">
        <v>290</v>
      </c>
      <c r="S31" s="392"/>
    </row>
    <row r="32" spans="2:19" ht="42.75" customHeight="1">
      <c r="B32" s="377" t="s">
        <v>245</v>
      </c>
      <c r="C32" s="378"/>
      <c r="D32" s="431" t="s">
        <v>227</v>
      </c>
      <c r="E32" s="402"/>
      <c r="F32" s="377" t="s">
        <v>276</v>
      </c>
      <c r="G32" s="378"/>
      <c r="H32" s="373" t="s">
        <v>136</v>
      </c>
      <c r="I32" s="432"/>
      <c r="J32" s="430" t="s">
        <v>287</v>
      </c>
      <c r="K32" s="375"/>
      <c r="L32" s="401" t="s">
        <v>127</v>
      </c>
      <c r="M32" s="402"/>
      <c r="N32" s="403" t="s">
        <v>288</v>
      </c>
      <c r="O32" s="376"/>
      <c r="P32" s="406" t="s">
        <v>129</v>
      </c>
      <c r="Q32" s="380"/>
      <c r="R32" s="393"/>
      <c r="S32" s="394"/>
    </row>
    <row r="33" spans="2:19" ht="15">
      <c r="B33" s="377" t="s">
        <v>230</v>
      </c>
      <c r="C33" s="378"/>
      <c r="D33" s="431" t="s">
        <v>230</v>
      </c>
      <c r="E33" s="402"/>
      <c r="F33" s="377" t="s">
        <v>230</v>
      </c>
      <c r="G33" s="378"/>
      <c r="H33" s="373" t="s">
        <v>134</v>
      </c>
      <c r="I33" s="432"/>
      <c r="J33" s="430" t="s">
        <v>289</v>
      </c>
      <c r="K33" s="375"/>
      <c r="L33" s="401" t="s">
        <v>289</v>
      </c>
      <c r="M33" s="402"/>
      <c r="N33" s="403" t="s">
        <v>289</v>
      </c>
      <c r="O33" s="376"/>
      <c r="P33" s="406" t="s">
        <v>230</v>
      </c>
      <c r="Q33" s="380"/>
      <c r="R33" s="395"/>
      <c r="S33" s="396"/>
    </row>
    <row r="34" spans="1:19" ht="30" customHeight="1">
      <c r="A34" s="190" t="s">
        <v>249</v>
      </c>
      <c r="B34" s="411">
        <v>23247</v>
      </c>
      <c r="C34" s="414"/>
      <c r="D34" s="409">
        <v>27768</v>
      </c>
      <c r="E34" s="409"/>
      <c r="F34" s="411">
        <v>34176</v>
      </c>
      <c r="G34" s="414"/>
      <c r="H34" s="409">
        <v>13186.25</v>
      </c>
      <c r="I34" s="409"/>
      <c r="J34" s="411">
        <v>3082.5</v>
      </c>
      <c r="K34" s="414"/>
      <c r="L34" s="409">
        <v>2227.5</v>
      </c>
      <c r="M34" s="409"/>
      <c r="N34" s="411">
        <v>0</v>
      </c>
      <c r="O34" s="414"/>
      <c r="P34" s="409">
        <v>0</v>
      </c>
      <c r="Q34" s="409"/>
      <c r="R34" s="385">
        <f>B34+D34+F34+H34+J34+L34+N34+P34</f>
        <v>103687.25</v>
      </c>
      <c r="S34" s="385"/>
    </row>
    <row r="35" spans="1:19" ht="30" customHeight="1">
      <c r="A35" s="190" t="s">
        <v>253</v>
      </c>
      <c r="B35" s="409">
        <v>23247</v>
      </c>
      <c r="C35" s="409"/>
      <c r="D35" s="409">
        <v>25632</v>
      </c>
      <c r="E35" s="409"/>
      <c r="F35" s="409">
        <v>21360</v>
      </c>
      <c r="G35" s="409"/>
      <c r="H35" s="409">
        <v>11987.5</v>
      </c>
      <c r="I35" s="409"/>
      <c r="J35" s="409">
        <v>0</v>
      </c>
      <c r="K35" s="409"/>
      <c r="L35" s="409">
        <v>2227.5</v>
      </c>
      <c r="M35" s="409"/>
      <c r="N35" s="409">
        <v>0</v>
      </c>
      <c r="O35" s="409"/>
      <c r="P35" s="411">
        <v>4014</v>
      </c>
      <c r="Q35" s="412"/>
      <c r="R35" s="385">
        <f>F35+H35+J35+L35+N35+P35</f>
        <v>39589</v>
      </c>
      <c r="S35" s="385"/>
    </row>
    <row r="36" spans="1:19" ht="30" customHeight="1">
      <c r="A36" s="190" t="s">
        <v>256</v>
      </c>
      <c r="B36" s="409">
        <v>23247</v>
      </c>
      <c r="C36" s="409"/>
      <c r="D36" s="409">
        <v>25632</v>
      </c>
      <c r="E36" s="409"/>
      <c r="F36" s="409">
        <v>25632</v>
      </c>
      <c r="G36" s="409"/>
      <c r="H36" s="409">
        <v>14385</v>
      </c>
      <c r="I36" s="409"/>
      <c r="J36" s="409">
        <v>0</v>
      </c>
      <c r="K36" s="409"/>
      <c r="L36" s="409">
        <v>0</v>
      </c>
      <c r="M36" s="409"/>
      <c r="N36" s="409">
        <v>4014</v>
      </c>
      <c r="O36" s="409"/>
      <c r="P36" s="411">
        <v>4014</v>
      </c>
      <c r="Q36" s="412"/>
      <c r="R36" s="385">
        <f>F36+H36+J36+L36+N36+P36</f>
        <v>48045</v>
      </c>
      <c r="S36" s="385"/>
    </row>
    <row r="37" spans="1:19" ht="30" customHeight="1" thickBot="1">
      <c r="A37" s="190" t="s">
        <v>300</v>
      </c>
      <c r="B37" s="417">
        <v>2324.7</v>
      </c>
      <c r="C37" s="417"/>
      <c r="D37" s="417">
        <v>2563.2</v>
      </c>
      <c r="E37" s="417"/>
      <c r="F37" s="417">
        <v>2563.2</v>
      </c>
      <c r="G37" s="417"/>
      <c r="H37" s="417">
        <v>1438.5</v>
      </c>
      <c r="I37" s="417"/>
      <c r="J37" s="417">
        <v>0</v>
      </c>
      <c r="K37" s="417"/>
      <c r="L37" s="417">
        <v>0</v>
      </c>
      <c r="M37" s="417"/>
      <c r="N37" s="417">
        <v>0</v>
      </c>
      <c r="O37" s="417"/>
      <c r="P37" s="417">
        <v>0</v>
      </c>
      <c r="Q37" s="417"/>
      <c r="R37" s="405">
        <f>F37+H37+J37+L37+N37+P37</f>
        <v>4001.7</v>
      </c>
      <c r="S37" s="405"/>
    </row>
    <row r="38" spans="2:19" ht="30" customHeight="1" thickBot="1">
      <c r="B38" s="423" t="s">
        <v>303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2"/>
      <c r="R38" s="399">
        <f>SUM(R34:R37)</f>
        <v>195322.95</v>
      </c>
      <c r="S38" s="422"/>
    </row>
    <row r="39" ht="15.75" thickBot="1"/>
    <row r="40" spans="5:19" ht="27" customHeight="1" thickBot="1">
      <c r="E40" s="433" t="s">
        <v>304</v>
      </c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4"/>
      <c r="Q40" s="435">
        <f>N20+F29+R38+R29</f>
        <v>966765.85</v>
      </c>
      <c r="R40" s="436"/>
      <c r="S40" s="437"/>
    </row>
  </sheetData>
  <sheetProtection/>
  <mergeCells count="150">
    <mergeCell ref="R38:S38"/>
    <mergeCell ref="E40:P40"/>
    <mergeCell ref="Q40:S40"/>
    <mergeCell ref="R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6:C36"/>
    <mergeCell ref="D36:E36"/>
    <mergeCell ref="F36:G36"/>
    <mergeCell ref="H36:I36"/>
    <mergeCell ref="J36:K36"/>
    <mergeCell ref="L36:M36"/>
    <mergeCell ref="N36:O36"/>
    <mergeCell ref="P36:Q36"/>
    <mergeCell ref="B38:Q38"/>
    <mergeCell ref="H33:I33"/>
    <mergeCell ref="J33:K33"/>
    <mergeCell ref="L33:M33"/>
    <mergeCell ref="N33:O33"/>
    <mergeCell ref="P33:Q33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29:E29"/>
    <mergeCell ref="F29:G29"/>
    <mergeCell ref="L29:Q29"/>
    <mergeCell ref="R29:S29"/>
    <mergeCell ref="B31:C31"/>
    <mergeCell ref="D31:E31"/>
    <mergeCell ref="F31:G31"/>
    <mergeCell ref="H31:I31"/>
    <mergeCell ref="J31:K31"/>
    <mergeCell ref="L31:M31"/>
    <mergeCell ref="N31:O31"/>
    <mergeCell ref="P31:Q31"/>
    <mergeCell ref="R31:S33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R27:S27"/>
    <mergeCell ref="B28:C28"/>
    <mergeCell ref="D28:E28"/>
    <mergeCell ref="F28:G28"/>
    <mergeCell ref="L28:M28"/>
    <mergeCell ref="N28:O28"/>
    <mergeCell ref="P28:Q28"/>
    <mergeCell ref="R28:S28"/>
    <mergeCell ref="B27:C27"/>
    <mergeCell ref="D27:E27"/>
    <mergeCell ref="F27:G27"/>
    <mergeCell ref="L27:M27"/>
    <mergeCell ref="N27:O27"/>
    <mergeCell ref="P27:Q27"/>
    <mergeCell ref="R25:S25"/>
    <mergeCell ref="B26:C26"/>
    <mergeCell ref="D26:E26"/>
    <mergeCell ref="F26:G26"/>
    <mergeCell ref="L26:M26"/>
    <mergeCell ref="N26:O26"/>
    <mergeCell ref="P26:Q26"/>
    <mergeCell ref="R26:S26"/>
    <mergeCell ref="P24:Q24"/>
    <mergeCell ref="B25:C25"/>
    <mergeCell ref="D25:E25"/>
    <mergeCell ref="F25:G25"/>
    <mergeCell ref="L25:M25"/>
    <mergeCell ref="N25:O25"/>
    <mergeCell ref="P25:Q25"/>
    <mergeCell ref="P22:Q22"/>
    <mergeCell ref="R22:S24"/>
    <mergeCell ref="B23:C23"/>
    <mergeCell ref="D23:E23"/>
    <mergeCell ref="L23:M23"/>
    <mergeCell ref="N23:O23"/>
    <mergeCell ref="P23:Q23"/>
    <mergeCell ref="B24:C24"/>
    <mergeCell ref="D24:E24"/>
    <mergeCell ref="L24:M24"/>
    <mergeCell ref="A20:M20"/>
    <mergeCell ref="N20:O20"/>
    <mergeCell ref="B22:C22"/>
    <mergeCell ref="D22:E22"/>
    <mergeCell ref="F22:G24"/>
    <mergeCell ref="L22:M22"/>
    <mergeCell ref="N22:O22"/>
    <mergeCell ref="N24:O24"/>
    <mergeCell ref="N14:O14"/>
    <mergeCell ref="N15:O15"/>
    <mergeCell ref="N16:O16"/>
    <mergeCell ref="N17:O17"/>
    <mergeCell ref="N18:O18"/>
    <mergeCell ref="N19:O19"/>
    <mergeCell ref="B3:C3"/>
    <mergeCell ref="D3:E3"/>
    <mergeCell ref="F3:G3"/>
    <mergeCell ref="N8:O8"/>
    <mergeCell ref="N9:O9"/>
    <mergeCell ref="N10:O10"/>
    <mergeCell ref="N11:O11"/>
    <mergeCell ref="N12:O12"/>
    <mergeCell ref="N13:O13"/>
    <mergeCell ref="H3:I3"/>
    <mergeCell ref="J3:K3"/>
    <mergeCell ref="L3:M3"/>
    <mergeCell ref="N5:O5"/>
    <mergeCell ref="N6:O6"/>
    <mergeCell ref="N7:O7"/>
    <mergeCell ref="N1:O3"/>
    <mergeCell ref="B1:C1"/>
    <mergeCell ref="D1:E1"/>
    <mergeCell ref="F1:G1"/>
    <mergeCell ref="H1:I1"/>
    <mergeCell ref="J1:K1"/>
    <mergeCell ref="L1:M1"/>
    <mergeCell ref="B2:C2"/>
    <mergeCell ref="D2:E2"/>
    <mergeCell ref="F2:G2"/>
    <mergeCell ref="H2:I2"/>
    <mergeCell ref="J2:K2"/>
    <mergeCell ref="L2:M2"/>
  </mergeCells>
  <printOptions/>
  <pageMargins left="0.2" right="0.2" top="0.75" bottom="0.25" header="0.3" footer="0.3"/>
  <pageSetup orientation="landscape" paperSize="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VLOPEZ</dc:creator>
  <cp:keywords/>
  <dc:description/>
  <cp:lastModifiedBy>JESUS REYES</cp:lastModifiedBy>
  <cp:lastPrinted>2011-02-20T23:46:23Z</cp:lastPrinted>
  <dcterms:created xsi:type="dcterms:W3CDTF">2011-02-20T23:33:51Z</dcterms:created>
  <dcterms:modified xsi:type="dcterms:W3CDTF">2011-03-03T23:35:13Z</dcterms:modified>
  <cp:category/>
  <cp:version/>
  <cp:contentType/>
  <cp:contentStatus/>
</cp:coreProperties>
</file>