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0" yWindow="65161" windowWidth="8100" windowHeight="6105" activeTab="0"/>
  </bookViews>
  <sheets>
    <sheet name="25%TECH_25%PRICE_50%INTER" sheetId="1" r:id="rId1"/>
    <sheet name="Price" sheetId="2" r:id="rId2"/>
    <sheet name="Sheet3" sheetId="3" r:id="rId3"/>
    <sheet name="Compatibility Report" sheetId="4" r:id="rId4"/>
  </sheets>
  <definedNames>
    <definedName name="Price">'Price'!$B$7</definedName>
    <definedName name="_xlnm.Print_Area" localSheetId="0">'25%TECH_25%PRICE_50%INTER'!$A$1:$G$109</definedName>
  </definedNames>
  <calcPr fullCalcOnLoad="1"/>
</workbook>
</file>

<file path=xl/sharedStrings.xml><?xml version="1.0" encoding="utf-8"?>
<sst xmlns="http://schemas.openxmlformats.org/spreadsheetml/2006/main" count="133" uniqueCount="59">
  <si>
    <t>Rater #1</t>
  </si>
  <si>
    <t>Rank #1</t>
  </si>
  <si>
    <t>Rater #2</t>
  </si>
  <si>
    <t>Rank #2</t>
  </si>
  <si>
    <t>Subtotal:</t>
  </si>
  <si>
    <t>Rater #3</t>
  </si>
  <si>
    <t>Rank #3</t>
  </si>
  <si>
    <t>Rater #4</t>
  </si>
  <si>
    <t>Rank #4</t>
  </si>
  <si>
    <t>Rater #5</t>
  </si>
  <si>
    <t>Rank #5</t>
  </si>
  <si>
    <t>Determination of the Three Most Qualified Offerors:</t>
  </si>
  <si>
    <t>Rater 1</t>
  </si>
  <si>
    <t>Rater 3</t>
  </si>
  <si>
    <t>Rater 4</t>
  </si>
  <si>
    <t>Rater 5</t>
  </si>
  <si>
    <t>Rank</t>
  </si>
  <si>
    <t>Overall Rank:</t>
  </si>
  <si>
    <t>INTERVIEWS:</t>
  </si>
  <si>
    <t>Score</t>
  </si>
  <si>
    <t>Total:</t>
  </si>
  <si>
    <t>Firm A</t>
  </si>
  <si>
    <t>Firm B</t>
  </si>
  <si>
    <t>Firm C</t>
  </si>
  <si>
    <t>Firm D</t>
  </si>
  <si>
    <t>(this ranking is used to determine the slate of firms to be interviewed.)</t>
  </si>
  <si>
    <t>Rater 2</t>
  </si>
  <si>
    <t>Total Score</t>
  </si>
  <si>
    <t>Avg Score</t>
  </si>
  <si>
    <t>Rank based on Score</t>
  </si>
  <si>
    <t>Rank based on Avg Score</t>
  </si>
  <si>
    <t>NOT USED FOR FINAL SELECTION - For Comparison Purposes Only</t>
  </si>
  <si>
    <t>SELECTED FOR INTERVIEW</t>
  </si>
  <si>
    <t>NO</t>
  </si>
  <si>
    <t>Low Price</t>
  </si>
  <si>
    <t>Firm E</t>
  </si>
  <si>
    <t>Overall Interview Rank:</t>
  </si>
  <si>
    <t>Technical Proposal</t>
  </si>
  <si>
    <t>Price</t>
  </si>
  <si>
    <t>Points for Price:</t>
  </si>
  <si>
    <t>Base Bid</t>
  </si>
  <si>
    <t>Final Selection Based on Combined Scores from Technical Proposal, Price and Interview</t>
  </si>
  <si>
    <t>NOT USED FOR FINAL SELECTION - For Interview Comparison Purposes Only</t>
  </si>
  <si>
    <t>NOT USED FOR FINAL SELECTION - For Final Award Comparison Purposes Only</t>
  </si>
  <si>
    <t>Overall Final Rank:</t>
  </si>
  <si>
    <t>PROJECT # P08-003            GISD RFP # 10-11-15</t>
  </si>
  <si>
    <t>DATE:  April 19, 2011</t>
  </si>
  <si>
    <t>Bradbury</t>
  </si>
  <si>
    <t>DND Cont</t>
  </si>
  <si>
    <t>GenCon</t>
  </si>
  <si>
    <t>White Sands</t>
  </si>
  <si>
    <t>Wooten</t>
  </si>
  <si>
    <t>Compatibility Report for GHS RFP_CONSTRUCTION_EVALUATION 4-19-11 (2).xls</t>
  </si>
  <si>
    <t>Run on 4/20/2011 13:17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</si>
  <si>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</si>
  <si>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</si>
  <si>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</si>
  <si>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</si>
  <si>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PROJECT NAME: Career/Technical Educational Building @ Gadsden High School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</si>
</sst>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
    <numFmt numFmtId="172" formatCode="0.000000000000"/>
    <numFmt numFmtId="173" formatCode="[$-409]dddd\,\ mmmm\ dd\,\ yyyy"/>
    <numFmt numFmtId="174" formatCode="[$-409]h:mm:ss\ AM/PM"/>
  </numFmts>
  <fonts count="34">
    <font>
      <sz val="11"/>
      <color theme="1"/>
      <name val="Calibri"/>
      <family val="2"/>
    </font>
    <font>
      <sz val="11"/>
      <color indexed="8"/>
      <name val="Calibri"/>
      <family val="2"/>
    </font>
    <font>
      <b/>
      <sz val="11"/>
      <color indexed="8"/>
      <name val="Calibri"/>
      <family val="2"/>
    </font>
    <font>
      <b/>
      <u val="single"/>
      <sz val="11"/>
      <color indexed="8"/>
      <name val="Calibri"/>
      <family val="2"/>
    </font>
    <font>
      <u val="single"/>
      <sz val="11"/>
      <color indexed="12"/>
      <name val="Calibri"/>
      <family val="2"/>
    </font>
    <font>
      <u val="single"/>
      <sz val="11"/>
      <color indexed="36"/>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9" fillId="23" borderId="0" applyNumberFormat="0" applyBorder="0" applyAlignment="0" applyProtection="0"/>
    <xf numFmtId="0" fontId="24" fillId="24" borderId="1" applyNumberFormat="0" applyAlignment="0" applyProtection="0"/>
    <xf numFmtId="0" fontId="2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2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28" fillId="27" borderId="1" applyNumberFormat="0" applyAlignment="0" applyProtection="0"/>
    <xf numFmtId="0" fontId="29" fillId="0" borderId="6" applyNumberFormat="0" applyFill="0" applyAlignment="0" applyProtection="0"/>
    <xf numFmtId="0" fontId="30" fillId="28" borderId="0" applyNumberFormat="0" applyBorder="0" applyAlignment="0" applyProtection="0"/>
    <xf numFmtId="0" fontId="1" fillId="29" borderId="7" applyNumberFormat="0" applyFont="0" applyAlignment="0" applyProtection="0"/>
    <xf numFmtId="0" fontId="31" fillId="24"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0">
    <xf numFmtId="0" fontId="0"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ill="1" applyAlignment="1">
      <alignment/>
    </xf>
    <xf numFmtId="0" fontId="2" fillId="24" borderId="0" xfId="0" applyFont="1" applyFill="1" applyAlignment="1">
      <alignment/>
    </xf>
    <xf numFmtId="0" fontId="0" fillId="24" borderId="0" xfId="0" applyFill="1" applyAlignment="1">
      <alignment/>
    </xf>
    <xf numFmtId="0" fontId="2" fillId="0" borderId="0" xfId="0" applyFont="1" applyFill="1" applyAlignment="1">
      <alignment/>
    </xf>
    <xf numFmtId="164" fontId="0" fillId="0" borderId="0" xfId="0" applyNumberFormat="1" applyAlignment="1">
      <alignment/>
    </xf>
    <xf numFmtId="0" fontId="0" fillId="0" borderId="0" xfId="0" applyAlignment="1">
      <alignment horizontal="center"/>
    </xf>
    <xf numFmtId="1" fontId="0" fillId="0" borderId="0" xfId="0" applyNumberFormat="1" applyAlignment="1">
      <alignment/>
    </xf>
    <xf numFmtId="1" fontId="2" fillId="0" borderId="0" xfId="0" applyNumberFormat="1" applyFont="1" applyAlignment="1">
      <alignment/>
    </xf>
    <xf numFmtId="1" fontId="0" fillId="0" borderId="0" xfId="0" applyNumberFormat="1" applyFill="1" applyAlignment="1">
      <alignment/>
    </xf>
    <xf numFmtId="2" fontId="0" fillId="0" borderId="0" xfId="0" applyNumberFormat="1" applyAlignment="1">
      <alignment/>
    </xf>
    <xf numFmtId="0" fontId="23" fillId="19" borderId="0" xfId="34" applyFill="1" applyAlignment="1">
      <alignment/>
    </xf>
    <xf numFmtId="1" fontId="2" fillId="0" borderId="0" xfId="0" applyNumberFormat="1" applyFont="1" applyFill="1" applyAlignment="1">
      <alignment/>
    </xf>
    <xf numFmtId="2" fontId="2" fillId="30" borderId="10" xfId="0" applyNumberFormat="1" applyFont="1" applyFill="1" applyBorder="1" applyAlignment="1">
      <alignment/>
    </xf>
    <xf numFmtId="2" fontId="0" fillId="0" borderId="0" xfId="0" applyNumberFormat="1" applyFill="1" applyAlignment="1">
      <alignment/>
    </xf>
    <xf numFmtId="0" fontId="0" fillId="0" borderId="0" xfId="0" applyFill="1" applyAlignment="1">
      <alignment horizontal="right"/>
    </xf>
    <xf numFmtId="44" fontId="0" fillId="0" borderId="0" xfId="0" applyNumberFormat="1" applyAlignment="1">
      <alignment/>
    </xf>
    <xf numFmtId="2" fontId="0" fillId="0" borderId="11" xfId="0" applyNumberFormat="1" applyBorder="1" applyAlignment="1">
      <alignment/>
    </xf>
    <xf numFmtId="171" fontId="0" fillId="0" borderId="0" xfId="0" applyNumberFormat="1" applyAlignment="1">
      <alignment/>
    </xf>
    <xf numFmtId="171" fontId="0" fillId="0" borderId="0" xfId="0" applyNumberFormat="1" applyFill="1" applyAlignment="1">
      <alignment/>
    </xf>
    <xf numFmtId="0" fontId="2" fillId="0" borderId="12" xfId="0" applyFont="1" applyBorder="1" applyAlignment="1">
      <alignment horizontal="center"/>
    </xf>
    <xf numFmtId="0" fontId="23" fillId="0" borderId="0" xfId="34" applyFill="1" applyAlignment="1">
      <alignment/>
    </xf>
    <xf numFmtId="2" fontId="0" fillId="0" borderId="0" xfId="0" applyNumberFormat="1" applyFill="1" applyAlignment="1">
      <alignment horizontal="right"/>
    </xf>
    <xf numFmtId="0" fontId="7" fillId="0" borderId="0" xfId="0" applyFont="1" applyAlignment="1">
      <alignment/>
    </xf>
    <xf numFmtId="0" fontId="7" fillId="0" borderId="0" xfId="0" applyFont="1" applyFill="1" applyAlignment="1">
      <alignment/>
    </xf>
    <xf numFmtId="0" fontId="0" fillId="4" borderId="0" xfId="0" applyFill="1" applyAlignment="1">
      <alignment/>
    </xf>
    <xf numFmtId="2" fontId="0" fillId="4" borderId="0" xfId="0" applyNumberFormat="1" applyFill="1" applyAlignment="1">
      <alignment/>
    </xf>
    <xf numFmtId="2" fontId="0" fillId="31" borderId="10" xfId="0" applyNumberFormat="1" applyFill="1" applyBorder="1" applyAlignment="1">
      <alignment/>
    </xf>
    <xf numFmtId="2" fontId="0" fillId="31" borderId="10" xfId="0" applyNumberFormat="1" applyFill="1" applyBorder="1" applyAlignment="1">
      <alignment horizontal="right"/>
    </xf>
    <xf numFmtId="2" fontId="6" fillId="31" borderId="10" xfId="0" applyNumberFormat="1" applyFont="1" applyFill="1" applyBorder="1" applyAlignment="1">
      <alignment/>
    </xf>
    <xf numFmtId="0" fontId="2" fillId="4" borderId="11" xfId="0" applyFont="1" applyFill="1" applyBorder="1" applyAlignment="1">
      <alignment horizontal="center"/>
    </xf>
    <xf numFmtId="0" fontId="0" fillId="4" borderId="11" xfId="0" applyFill="1" applyBorder="1" applyAlignment="1">
      <alignment/>
    </xf>
    <xf numFmtId="0" fontId="0" fillId="31" borderId="0" xfId="0" applyFill="1" applyAlignment="1">
      <alignment/>
    </xf>
    <xf numFmtId="0" fontId="0" fillId="32" borderId="0" xfId="0" applyFill="1" applyAlignment="1">
      <alignment/>
    </xf>
    <xf numFmtId="0" fontId="32" fillId="0" borderId="0" xfId="0" applyNumberFormat="1" applyFont="1" applyAlignment="1">
      <alignment vertical="top" wrapText="1"/>
    </xf>
    <xf numFmtId="0" fontId="3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32" fillId="0" borderId="0" xfId="0" applyFont="1" applyAlignment="1">
      <alignment horizontal="center" vertical="top" wrapText="1"/>
    </xf>
    <xf numFmtId="0" fontId="0" fillId="0" borderId="0" xfId="0" applyAlignment="1">
      <alignment horizontal="center" vertical="top" wrapText="1"/>
    </xf>
    <xf numFmtId="0" fontId="32"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2" fillId="31" borderId="0" xfId="0" applyFont="1" applyFill="1" applyAlignment="1">
      <alignment horizontal="center"/>
    </xf>
    <xf numFmtId="0" fontId="2" fillId="4"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144"/>
  <sheetViews>
    <sheetView tabSelected="1" zoomScale="88" zoomScaleNormal="88" workbookViewId="0" topLeftCell="A1">
      <selection activeCell="B41" sqref="B41"/>
    </sheetView>
  </sheetViews>
  <sheetFormatPr defaultColWidth="9.140625" defaultRowHeight="15"/>
  <cols>
    <col min="1" max="1" width="8.8515625" style="0" customWidth="1"/>
    <col min="2" max="2" width="13.8515625" style="0" customWidth="1"/>
    <col min="3" max="3" width="13.421875" style="0" customWidth="1"/>
    <col min="4" max="4" width="12.00390625" style="0" customWidth="1"/>
    <col min="5" max="5" width="11.57421875" style="0" customWidth="1"/>
    <col min="6" max="6" width="12.140625" style="0" bestFit="1" customWidth="1"/>
    <col min="7" max="7" width="10.8515625" style="0" customWidth="1"/>
  </cols>
  <sheetData>
    <row r="2" spans="1:7" ht="15">
      <c r="A2" s="36" t="s">
        <v>58</v>
      </c>
      <c r="B2" s="36"/>
      <c r="C2" s="36"/>
      <c r="D2" s="36"/>
      <c r="E2" s="36"/>
      <c r="F2" s="36"/>
      <c r="G2" s="36"/>
    </row>
    <row r="3" spans="1:7" ht="15">
      <c r="A3" s="36" t="s">
        <v>45</v>
      </c>
      <c r="B3" s="36"/>
      <c r="C3" s="36"/>
      <c r="D3" s="36"/>
      <c r="E3" s="36"/>
      <c r="F3" s="36"/>
      <c r="G3" s="36"/>
    </row>
    <row r="4" spans="1:7" ht="15">
      <c r="A4" s="36" t="s">
        <v>46</v>
      </c>
      <c r="B4" s="36"/>
      <c r="C4" s="36"/>
      <c r="D4" s="36"/>
      <c r="E4" s="36"/>
      <c r="F4" s="36"/>
      <c r="G4" s="36"/>
    </row>
    <row r="5" spans="1:7" ht="15">
      <c r="A5" s="36"/>
      <c r="B5" s="36"/>
      <c r="C5" s="36"/>
      <c r="D5" s="36"/>
      <c r="E5" s="36"/>
      <c r="F5" s="36"/>
      <c r="G5" s="36"/>
    </row>
    <row r="7" spans="1:7" ht="15">
      <c r="A7" s="1"/>
      <c r="B7" s="1"/>
      <c r="C7" s="23" t="s">
        <v>47</v>
      </c>
      <c r="D7" s="23" t="s">
        <v>48</v>
      </c>
      <c r="E7" s="23" t="s">
        <v>49</v>
      </c>
      <c r="F7" s="23" t="s">
        <v>50</v>
      </c>
      <c r="G7" s="23" t="s">
        <v>51</v>
      </c>
    </row>
    <row r="8" spans="1:7" ht="15">
      <c r="A8" s="1"/>
      <c r="B8" s="1"/>
      <c r="C8" s="2"/>
      <c r="D8" s="2"/>
      <c r="E8" s="2"/>
      <c r="F8" s="2"/>
      <c r="G8" s="2"/>
    </row>
    <row r="9" spans="1:5" ht="15">
      <c r="A9" s="2" t="s">
        <v>0</v>
      </c>
      <c r="E9" s="4"/>
    </row>
    <row r="10" spans="1:7" ht="15">
      <c r="A10" t="s">
        <v>37</v>
      </c>
      <c r="C10">
        <v>43</v>
      </c>
      <c r="D10">
        <v>29</v>
      </c>
      <c r="E10" s="4">
        <v>46</v>
      </c>
      <c r="F10">
        <v>36</v>
      </c>
      <c r="G10">
        <v>41</v>
      </c>
    </row>
    <row r="11" spans="1:7" ht="15.75" thickBot="1">
      <c r="A11" t="s">
        <v>38</v>
      </c>
      <c r="C11" s="20">
        <v>47.14</v>
      </c>
      <c r="D11" s="20">
        <v>48.31</v>
      </c>
      <c r="E11" s="20">
        <v>49.94</v>
      </c>
      <c r="F11" s="20">
        <v>50</v>
      </c>
      <c r="G11" s="20">
        <v>49.16</v>
      </c>
    </row>
    <row r="12" spans="1:7" ht="15">
      <c r="A12" s="3" t="s">
        <v>4</v>
      </c>
      <c r="C12" s="13">
        <f>SUM(C10:C11)</f>
        <v>90.14</v>
      </c>
      <c r="D12" s="13">
        <f>SUM(D10:D11)</f>
        <v>77.31</v>
      </c>
      <c r="E12" s="17">
        <f>SUM(E10:E11)</f>
        <v>95.94</v>
      </c>
      <c r="F12" s="17">
        <f>SUM(F10:F11)</f>
        <v>86</v>
      </c>
      <c r="G12" s="17">
        <f>SUM(G10:G11)</f>
        <v>90.16</v>
      </c>
    </row>
    <row r="13" spans="1:7" ht="15">
      <c r="A13" s="1" t="s">
        <v>1</v>
      </c>
      <c r="B13" s="1"/>
      <c r="C13" s="16">
        <f>RANK(C12,C12:G12,0)+((COUNT(C12:G12)+1-RANK(C12,C12:G12,0)-RANK(C12,C12:G12,1))/2)</f>
        <v>3</v>
      </c>
      <c r="D13" s="16">
        <f>RANK(D12,C12:G12,0)+((COUNT(C12:G12)+1-RANK(D12,C12:G12,0)-RANK(D12,C12:G12,1))/2)</f>
        <v>5</v>
      </c>
      <c r="E13" s="16">
        <f>RANK(E12,C12:G12,0)+((COUNT(C12:G12)+1-RANK(E12,C12:G12,0)-RANK(E12,C12:G12,1))/2)</f>
        <v>1</v>
      </c>
      <c r="F13" s="16">
        <f>RANK(F12,C12:G12,0)+((COUNT(C12:G12)+1-RANK(F12,C12:G12,0)-RANK(F12,C12:G12,1))/2)</f>
        <v>4</v>
      </c>
      <c r="G13" s="16">
        <f>RANK(G12,C12:G12,0)+((COUNT(C12:G12)+1-RANK(G12,C12:G12,0)-RANK(G12,C12:G12,1))/2)</f>
        <v>2</v>
      </c>
    </row>
    <row r="14" spans="1:7" ht="15">
      <c r="A14" s="5"/>
      <c r="B14" s="5"/>
      <c r="C14" s="5"/>
      <c r="D14" s="5"/>
      <c r="E14" s="5"/>
      <c r="F14" s="5"/>
      <c r="G14" s="5"/>
    </row>
    <row r="15" spans="1:5" ht="15">
      <c r="A15" s="2" t="s">
        <v>2</v>
      </c>
      <c r="E15" s="4"/>
    </row>
    <row r="16" spans="1:7" ht="15">
      <c r="A16" t="s">
        <v>37</v>
      </c>
      <c r="C16">
        <v>40</v>
      </c>
      <c r="D16">
        <v>26</v>
      </c>
      <c r="E16" s="4">
        <v>45</v>
      </c>
      <c r="F16">
        <v>36</v>
      </c>
      <c r="G16">
        <v>38</v>
      </c>
    </row>
    <row r="17" spans="1:7" ht="15.75" thickBot="1">
      <c r="A17" t="s">
        <v>38</v>
      </c>
      <c r="C17" s="20">
        <f>C11</f>
        <v>47.14</v>
      </c>
      <c r="D17" s="20">
        <f>D11</f>
        <v>48.31</v>
      </c>
      <c r="E17" s="20">
        <f>E11</f>
        <v>49.94</v>
      </c>
      <c r="F17" s="20">
        <f>F11</f>
        <v>50</v>
      </c>
      <c r="G17" s="20">
        <f>G11</f>
        <v>49.16</v>
      </c>
    </row>
    <row r="18" spans="1:7" ht="15">
      <c r="A18" s="3" t="s">
        <v>4</v>
      </c>
      <c r="C18" s="13">
        <f>SUM(C16:C17)</f>
        <v>87.14</v>
      </c>
      <c r="D18" s="13">
        <f>SUM(D16:D17)</f>
        <v>74.31</v>
      </c>
      <c r="E18" s="17">
        <f>SUM(E16:E17)</f>
        <v>94.94</v>
      </c>
      <c r="F18" s="13">
        <f>SUM(F16:F17)</f>
        <v>86</v>
      </c>
      <c r="G18" s="13">
        <f>SUM(G16:G17)</f>
        <v>87.16</v>
      </c>
    </row>
    <row r="19" spans="1:7" ht="15">
      <c r="A19" s="1" t="s">
        <v>3</v>
      </c>
      <c r="B19" s="1"/>
      <c r="C19" s="16">
        <f>RANK(C18,C18:G18,0)+((COUNT(C18:G18)+1-RANK(C18,C18:G18,0)-RANK(C18,C18:G18,1))/2)</f>
        <v>3</v>
      </c>
      <c r="D19" s="16">
        <f>RANK(D18,C18:G18,0)+((COUNT(C18:G18)+1-RANK(D18,C18:G18,0)-RANK(D18,C18:G18,1))/2)</f>
        <v>5</v>
      </c>
      <c r="E19" s="16">
        <f>RANK(E18,C18:G18,0)+((COUNT(C18:G18)+1-RANK(E18,C18:G18,0)-RANK(E18,C18:G18,1))/2)</f>
        <v>1</v>
      </c>
      <c r="F19" s="16">
        <f>RANK(F18,C18:G18,0)+((COUNT(C18:G18)+1-RANK(F18,C18:G18,0)-RANK(F18,C18:G18,1))/2)</f>
        <v>4</v>
      </c>
      <c r="G19" s="16">
        <f>RANK(G18,C18:G18,0)+((COUNT(C18:G18)+1-RANK(G18,C18:G18,0)-RANK(G18,C18:G18,1))/2)</f>
        <v>2</v>
      </c>
    </row>
    <row r="20" spans="1:7" ht="15">
      <c r="A20" s="5"/>
      <c r="B20" s="6"/>
      <c r="C20" s="6"/>
      <c r="D20" s="6"/>
      <c r="E20" s="6"/>
      <c r="F20" s="6"/>
      <c r="G20" s="5"/>
    </row>
    <row r="21" spans="1:5" ht="15">
      <c r="A21" s="2" t="s">
        <v>5</v>
      </c>
      <c r="E21" s="4"/>
    </row>
    <row r="22" spans="1:7" ht="15">
      <c r="A22" t="s">
        <v>37</v>
      </c>
      <c r="C22">
        <v>44</v>
      </c>
      <c r="D22">
        <v>21</v>
      </c>
      <c r="E22" s="4">
        <v>43</v>
      </c>
      <c r="F22">
        <v>33</v>
      </c>
      <c r="G22">
        <v>34</v>
      </c>
    </row>
    <row r="23" spans="1:7" ht="15.75" thickBot="1">
      <c r="A23" t="s">
        <v>38</v>
      </c>
      <c r="C23" s="20">
        <f>C17</f>
        <v>47.14</v>
      </c>
      <c r="D23" s="20">
        <f>D17</f>
        <v>48.31</v>
      </c>
      <c r="E23" s="20">
        <f>E17</f>
        <v>49.94</v>
      </c>
      <c r="F23" s="20">
        <f>F17</f>
        <v>50</v>
      </c>
      <c r="G23" s="20">
        <f>G17</f>
        <v>49.16</v>
      </c>
    </row>
    <row r="24" spans="1:7" ht="15">
      <c r="A24" s="3" t="s">
        <v>4</v>
      </c>
      <c r="C24" s="13">
        <f>SUM(C22:C23)</f>
        <v>91.14</v>
      </c>
      <c r="D24" s="13">
        <f>SUM(D22:D23)</f>
        <v>69.31</v>
      </c>
      <c r="E24" s="17">
        <f>SUM(E22:E23)</f>
        <v>92.94</v>
      </c>
      <c r="F24" s="13">
        <f>SUM(F22:F23)</f>
        <v>83</v>
      </c>
      <c r="G24" s="13">
        <f>SUM(G22:G23)</f>
        <v>83.16</v>
      </c>
    </row>
    <row r="25" spans="1:7" ht="15">
      <c r="A25" s="1" t="s">
        <v>6</v>
      </c>
      <c r="B25" s="1"/>
      <c r="C25" s="16">
        <f>RANK(C24,C24:G24,0)+((COUNT(C24:G24)+1-RANK(C24,C24:G24,0)-RANK(C24,C24:G24,1))/2)</f>
        <v>2</v>
      </c>
      <c r="D25" s="16">
        <f>RANK(D24,C24:G24,0)+((COUNT(C24:G24)+1-RANK(D24,C24:G24,0)-RANK(D24,C24:G24,1))/2)</f>
        <v>5</v>
      </c>
      <c r="E25" s="16">
        <f>RANK(E24,C24:G24,0)+((COUNT(C24:G24)+1-RANK(E24,C24:G24,0)-RANK(E24,C24:G24,1))/2)</f>
        <v>1</v>
      </c>
      <c r="F25" s="16">
        <f>RANK(F24,C24:G24,0)+((COUNT(C24:G24)+1-RANK(F24,C24:G24,0)-RANK(F24,C24:G24,1))/2)</f>
        <v>4</v>
      </c>
      <c r="G25" s="16">
        <f>RANK(G24,C24:G24,0)+((COUNT(C24:G24)+1-RANK(G24,C24:G24,0)-RANK(G24,C24:G24,1))/2)</f>
        <v>3</v>
      </c>
    </row>
    <row r="26" spans="1:7" ht="15">
      <c r="A26" s="6"/>
      <c r="B26" s="6"/>
      <c r="C26" s="6"/>
      <c r="D26" s="6"/>
      <c r="E26" s="6"/>
      <c r="F26" s="6"/>
      <c r="G26" s="5"/>
    </row>
    <row r="27" spans="1:5" ht="15">
      <c r="A27" s="2" t="s">
        <v>7</v>
      </c>
      <c r="E27" s="4"/>
    </row>
    <row r="28" spans="1:7" ht="15">
      <c r="A28" t="s">
        <v>37</v>
      </c>
      <c r="C28">
        <v>42</v>
      </c>
      <c r="D28">
        <v>31</v>
      </c>
      <c r="E28" s="4">
        <v>42</v>
      </c>
      <c r="F28">
        <v>37</v>
      </c>
      <c r="G28">
        <v>38</v>
      </c>
    </row>
    <row r="29" spans="1:7" ht="15.75" thickBot="1">
      <c r="A29" t="s">
        <v>38</v>
      </c>
      <c r="C29" s="20">
        <f>C23</f>
        <v>47.14</v>
      </c>
      <c r="D29" s="20">
        <f>D23</f>
        <v>48.31</v>
      </c>
      <c r="E29" s="20">
        <f>E23</f>
        <v>49.94</v>
      </c>
      <c r="F29" s="20">
        <f>F23</f>
        <v>50</v>
      </c>
      <c r="G29" s="20">
        <f>G23</f>
        <v>49.16</v>
      </c>
    </row>
    <row r="30" spans="1:7" ht="15">
      <c r="A30" s="3" t="s">
        <v>4</v>
      </c>
      <c r="C30" s="21">
        <f>SUM(C28:C29)</f>
        <v>89.14</v>
      </c>
      <c r="D30" s="21">
        <f>SUM(D28:D29)</f>
        <v>79.31</v>
      </c>
      <c r="E30" s="22">
        <f>SUM(E28:E29)</f>
        <v>91.94</v>
      </c>
      <c r="F30" s="21">
        <f>SUM(F28:F29)</f>
        <v>87</v>
      </c>
      <c r="G30" s="21">
        <f>SUM(G28:G29)</f>
        <v>87.16</v>
      </c>
    </row>
    <row r="31" spans="1:7" ht="15">
      <c r="A31" s="1" t="s">
        <v>8</v>
      </c>
      <c r="C31" s="16">
        <f>RANK(C30,C30:G30,0)+((COUNT(C30:G30)+1-RANK(C30,C30:G30,0)-RANK(C30,C30:G30,1))/2)</f>
        <v>2</v>
      </c>
      <c r="D31" s="16">
        <f>RANK(D30,C30:G30,0)+((COUNT(C30:G30)+1-RANK(D30,C30:G30,0)-RANK(D30,C30:G30,1))/2)</f>
        <v>5</v>
      </c>
      <c r="E31" s="16">
        <f>RANK(E30,C30:G30,0)+((COUNT(C30:G30)+1-RANK(E30,C30:G30,0)-RANK(E30,C30:G30,1))/2)</f>
        <v>1</v>
      </c>
      <c r="F31" s="16">
        <f>RANK(F30,C30:G30,0)+((COUNT(C30:G30)+1-RANK(F30,C30:G30,0)-RANK(F30,C30:G30,1))/2)</f>
        <v>4</v>
      </c>
      <c r="G31" s="16">
        <f>RANK(G30,C30:G30,0)+((COUNT(C30:G30)+1-RANK(G30,C30:G30,0)-RANK(G30,C30:G30,1))/2)</f>
        <v>3</v>
      </c>
    </row>
    <row r="32" spans="1:7" ht="15">
      <c r="A32" s="6"/>
      <c r="B32" s="6"/>
      <c r="C32" s="6"/>
      <c r="D32" s="6"/>
      <c r="E32" s="6"/>
      <c r="F32" s="6"/>
      <c r="G32" s="5"/>
    </row>
    <row r="33" ht="15">
      <c r="A33" s="2" t="s">
        <v>9</v>
      </c>
    </row>
    <row r="34" spans="1:7" ht="15">
      <c r="A34" t="s">
        <v>37</v>
      </c>
      <c r="C34">
        <v>43</v>
      </c>
      <c r="D34">
        <v>20</v>
      </c>
      <c r="E34" s="4">
        <v>46</v>
      </c>
      <c r="F34">
        <v>32</v>
      </c>
      <c r="G34">
        <v>37</v>
      </c>
    </row>
    <row r="35" spans="1:7" ht="15.75" thickBot="1">
      <c r="A35" t="s">
        <v>38</v>
      </c>
      <c r="C35" s="20">
        <f>C29</f>
        <v>47.14</v>
      </c>
      <c r="D35" s="20">
        <f>D29</f>
        <v>48.31</v>
      </c>
      <c r="E35" s="20">
        <f>E29</f>
        <v>49.94</v>
      </c>
      <c r="F35" s="20">
        <f>F29</f>
        <v>50</v>
      </c>
      <c r="G35" s="20">
        <f>G29</f>
        <v>49.16</v>
      </c>
    </row>
    <row r="36" spans="1:7" ht="15">
      <c r="A36" s="3" t="s">
        <v>4</v>
      </c>
      <c r="C36" s="13">
        <f>SUM(C34:C35)</f>
        <v>90.14</v>
      </c>
      <c r="D36" s="13">
        <f>SUM(D34:D35)</f>
        <v>68.31</v>
      </c>
      <c r="E36" s="17">
        <f>SUM(E34:E35)</f>
        <v>95.94</v>
      </c>
      <c r="F36" s="13">
        <f>SUM(F34:F35)</f>
        <v>82</v>
      </c>
      <c r="G36" s="13">
        <f>SUM(G34:G35)</f>
        <v>86.16</v>
      </c>
    </row>
    <row r="37" spans="1:7" ht="15">
      <c r="A37" s="1" t="s">
        <v>10</v>
      </c>
      <c r="B37" s="1"/>
      <c r="C37" s="16">
        <f>RANK(C36,C36:G36,0)+((COUNT(C36:G36)+1-RANK(C36,C36:G36,0)-RANK(C36,C36:G36,1))/2)</f>
        <v>2</v>
      </c>
      <c r="D37" s="16">
        <f>RANK(D36,C36:G36,0)+((COUNT(C36:G36)+1-RANK(D36,C36:G36,0)-RANK(D36,C36:G36,1))/2)</f>
        <v>5</v>
      </c>
      <c r="E37" s="16">
        <f>RANK(E36,C36:G36,0)+((COUNT(C36:G36)+1-RANK(E36,C36:G36,0)-RANK(E36,C36:G36,1))/2)</f>
        <v>1</v>
      </c>
      <c r="F37" s="16">
        <f>RANK(F36,C36:G36,0)+((COUNT(C36:G36)+1-RANK(F36,C36:G36,0)-RANK(F36,C36:G36,1))/2)</f>
        <v>4</v>
      </c>
      <c r="G37" s="16">
        <f>RANK(G36,C36:G36,0)+((COUNT(C36:G36)+1-RANK(G36,C36:G36,0)-RANK(G36,C36:G36,1))/2)</f>
        <v>3</v>
      </c>
    </row>
    <row r="38" spans="1:7" ht="15">
      <c r="A38" s="6"/>
      <c r="B38" s="6"/>
      <c r="C38" s="6"/>
      <c r="D38" s="6"/>
      <c r="E38" s="6"/>
      <c r="F38" s="6"/>
      <c r="G38" s="5"/>
    </row>
    <row r="39" ht="15">
      <c r="E39" s="4"/>
    </row>
    <row r="40" spans="3:6" ht="15">
      <c r="C40" s="13"/>
      <c r="D40" s="13"/>
      <c r="E40" s="13"/>
      <c r="F40" s="13"/>
    </row>
    <row r="41" spans="1:8" s="4" customFormat="1" ht="15">
      <c r="A41" s="14"/>
      <c r="B41" s="14" t="s">
        <v>11</v>
      </c>
      <c r="C41" s="14"/>
      <c r="D41" s="14"/>
      <c r="E41" s="14"/>
      <c r="F41" s="14"/>
      <c r="G41" s="14"/>
      <c r="H41" s="24"/>
    </row>
    <row r="42" ht="15">
      <c r="E42" s="4"/>
    </row>
    <row r="43" spans="1:7" ht="15">
      <c r="A43" t="s">
        <v>12</v>
      </c>
      <c r="C43" s="13">
        <f>C13</f>
        <v>3</v>
      </c>
      <c r="D43" s="13">
        <f>D13</f>
        <v>5</v>
      </c>
      <c r="E43" s="17">
        <f>E13</f>
        <v>1</v>
      </c>
      <c r="F43" s="13">
        <f>F13</f>
        <v>4</v>
      </c>
      <c r="G43" s="13">
        <f>G13</f>
        <v>2</v>
      </c>
    </row>
    <row r="44" spans="1:7" ht="15">
      <c r="A44" t="s">
        <v>26</v>
      </c>
      <c r="C44" s="13">
        <f>C19</f>
        <v>3</v>
      </c>
      <c r="D44" s="13">
        <f>D19</f>
        <v>5</v>
      </c>
      <c r="E44" s="17">
        <f>E19</f>
        <v>1</v>
      </c>
      <c r="F44" s="13">
        <f>F19</f>
        <v>4</v>
      </c>
      <c r="G44" s="13">
        <f>G19</f>
        <v>2</v>
      </c>
    </row>
    <row r="45" spans="1:7" ht="15">
      <c r="A45" t="s">
        <v>13</v>
      </c>
      <c r="C45" s="13">
        <f>C25</f>
        <v>2</v>
      </c>
      <c r="D45" s="13">
        <f>D25</f>
        <v>5</v>
      </c>
      <c r="E45" s="17">
        <f>E25</f>
        <v>1</v>
      </c>
      <c r="F45" s="13">
        <f>F25</f>
        <v>4</v>
      </c>
      <c r="G45" s="13">
        <f>G25</f>
        <v>3</v>
      </c>
    </row>
    <row r="46" spans="1:7" ht="15">
      <c r="A46" t="s">
        <v>14</v>
      </c>
      <c r="C46" s="13">
        <f>C31</f>
        <v>2</v>
      </c>
      <c r="D46" s="13">
        <f>D31</f>
        <v>5</v>
      </c>
      <c r="E46" s="17">
        <f>E31</f>
        <v>1</v>
      </c>
      <c r="F46" s="13">
        <f>F31</f>
        <v>4</v>
      </c>
      <c r="G46" s="13">
        <f>G37</f>
        <v>3</v>
      </c>
    </row>
    <row r="47" spans="1:7" ht="15">
      <c r="A47" t="s">
        <v>15</v>
      </c>
      <c r="C47" s="13">
        <f>C37</f>
        <v>2</v>
      </c>
      <c r="D47" s="13">
        <f>D37</f>
        <v>5</v>
      </c>
      <c r="E47" s="17">
        <f>E37</f>
        <v>1</v>
      </c>
      <c r="F47" s="13">
        <f>F37</f>
        <v>4</v>
      </c>
      <c r="G47" s="13">
        <f>G37</f>
        <v>3</v>
      </c>
    </row>
    <row r="48" ht="15">
      <c r="E48" s="4"/>
    </row>
    <row r="49" spans="2:7" ht="15">
      <c r="B49" s="1" t="s">
        <v>20</v>
      </c>
      <c r="C49" s="16">
        <f>SUM(C43:C48)</f>
        <v>12</v>
      </c>
      <c r="D49" s="16">
        <f>SUM(D43:D48)</f>
        <v>25</v>
      </c>
      <c r="E49" s="16">
        <f>SUM(E43:E48)</f>
        <v>5</v>
      </c>
      <c r="F49" s="16">
        <f>SUM(F43:F48)</f>
        <v>20</v>
      </c>
      <c r="G49" s="16">
        <f>SUM(G43:G48)</f>
        <v>13</v>
      </c>
    </row>
    <row r="50" spans="3:6" ht="15">
      <c r="C50" s="10"/>
      <c r="D50" s="10"/>
      <c r="E50" s="12"/>
      <c r="F50" s="10"/>
    </row>
    <row r="51" spans="1:6" ht="15">
      <c r="A51" s="1"/>
      <c r="B51" s="1"/>
      <c r="C51" s="11"/>
      <c r="D51" s="11"/>
      <c r="E51" s="15"/>
      <c r="F51" s="11"/>
    </row>
    <row r="52" spans="3:6" ht="15">
      <c r="C52" s="10"/>
      <c r="D52" s="10"/>
      <c r="E52" s="12"/>
      <c r="F52" s="12"/>
    </row>
    <row r="53" spans="1:7" ht="15">
      <c r="A53" s="1" t="s">
        <v>17</v>
      </c>
      <c r="B53" s="1"/>
      <c r="C53" s="16">
        <f>RANK(C49,C49:G49,1)+((COUNT(C49:G49)+1-RANK(C49,C49:G49,0)-RANK(C49,C49:G49,1))/2)</f>
        <v>2</v>
      </c>
      <c r="D53" s="16">
        <f>RANK(D49,C49:G49,1)+((COUNT(C49:G49)+1-RANK(D49,C49:G49,0)-RANK(D49,C49:G49,1))/2)</f>
        <v>5</v>
      </c>
      <c r="E53" s="16">
        <f>RANK(E49,C49:G49,1)+((COUNT(C49:G49)+1-RANK(E49,C49:G49,0)-RANK(E49,C49:G49,1))/2)</f>
        <v>1</v>
      </c>
      <c r="F53" s="16">
        <f>RANK(F49,C49:G49,1)+((COUNT(C49:G49)+1-RANK(F49,C49:G49,0)-RANK(F49,C49:G49,1))/2)</f>
        <v>4</v>
      </c>
      <c r="G53" s="16">
        <f>RANK(G49,C49:G49,1)+((COUNT(C49:G49)+1-RANK(G49,C49:G49,0)-RANK(G49,C49:G49,1))/2)</f>
        <v>3</v>
      </c>
    </row>
    <row r="54" ht="15">
      <c r="A54" t="s">
        <v>25</v>
      </c>
    </row>
    <row r="56" spans="1:7" ht="15">
      <c r="A56" t="s">
        <v>32</v>
      </c>
      <c r="C56" s="9" t="s">
        <v>33</v>
      </c>
      <c r="D56" s="9" t="s">
        <v>33</v>
      </c>
      <c r="E56" s="9" t="s">
        <v>33</v>
      </c>
      <c r="F56" s="9" t="s">
        <v>33</v>
      </c>
      <c r="G56" s="9" t="s">
        <v>33</v>
      </c>
    </row>
    <row r="58" spans="1:7" ht="15.75" thickBot="1">
      <c r="A58" s="49" t="s">
        <v>31</v>
      </c>
      <c r="B58" s="49"/>
      <c r="C58" s="49"/>
      <c r="D58" s="49"/>
      <c r="E58" s="49"/>
      <c r="F58" s="49"/>
      <c r="G58" s="33"/>
    </row>
    <row r="59" spans="1:7" ht="15">
      <c r="A59" s="28" t="s">
        <v>27</v>
      </c>
      <c r="B59" s="28"/>
      <c r="C59" s="29">
        <f>C12+C18+C24+C30+C36</f>
        <v>447.7</v>
      </c>
      <c r="D59" s="29">
        <f>D12+D18+D24+D30+D36</f>
        <v>368.55</v>
      </c>
      <c r="E59" s="29">
        <f>E12+E18+E24+E30+E36</f>
        <v>471.7</v>
      </c>
      <c r="F59" s="29">
        <f>F12+F18+F24+F30+F36</f>
        <v>424</v>
      </c>
      <c r="G59" s="29">
        <f>G12+G18+G24+G30+G36</f>
        <v>433.79999999999995</v>
      </c>
    </row>
    <row r="60" spans="1:7" ht="15">
      <c r="A60" s="28" t="s">
        <v>29</v>
      </c>
      <c r="B60" s="28"/>
      <c r="C60" s="29">
        <f>RANK(C59,C59:G59,0)</f>
        <v>2</v>
      </c>
      <c r="D60" s="29">
        <f>RANK(D59,C59:G59,0)</f>
        <v>5</v>
      </c>
      <c r="E60" s="29">
        <f>RANK(E59,C59:G59,0)</f>
        <v>1</v>
      </c>
      <c r="F60" s="29">
        <f>RANK(F59,C59:G59,0)</f>
        <v>4</v>
      </c>
      <c r="G60" s="29">
        <f>RANK(G59,C59:G59,0)</f>
        <v>3</v>
      </c>
    </row>
    <row r="61" spans="1:7" ht="15">
      <c r="A61" s="28" t="s">
        <v>28</v>
      </c>
      <c r="B61" s="28"/>
      <c r="C61" s="29">
        <f>C59/9</f>
        <v>49.74444444444444</v>
      </c>
      <c r="D61" s="29">
        <f>D59/9</f>
        <v>40.95</v>
      </c>
      <c r="E61" s="29">
        <f>E59/9</f>
        <v>52.41111111111111</v>
      </c>
      <c r="F61" s="29">
        <f>F59/9</f>
        <v>47.111111111111114</v>
      </c>
      <c r="G61" s="29">
        <f>G59/9</f>
        <v>48.199999999999996</v>
      </c>
    </row>
    <row r="62" spans="1:7" ht="15">
      <c r="A62" s="28" t="s">
        <v>30</v>
      </c>
      <c r="B62" s="28"/>
      <c r="C62" s="29">
        <f>RANK(C61,C61:G61,0)</f>
        <v>2</v>
      </c>
      <c r="D62" s="29">
        <f>RANK(D61,C61:G61,0)</f>
        <v>5</v>
      </c>
      <c r="E62" s="29">
        <f>RANK(E61,C61:G61,0)</f>
        <v>1</v>
      </c>
      <c r="F62" s="29">
        <f>RANK(F61,C61:G61,0)</f>
        <v>4</v>
      </c>
      <c r="G62" s="29">
        <f>RANK(G61,C61:G61,0)</f>
        <v>3</v>
      </c>
    </row>
    <row r="64" spans="1:7" ht="15">
      <c r="A64" s="48" t="s">
        <v>18</v>
      </c>
      <c r="B64" s="48"/>
      <c r="C64" s="48"/>
      <c r="D64" s="48"/>
      <c r="E64" s="48"/>
      <c r="F64" s="48"/>
      <c r="G64" s="35"/>
    </row>
    <row r="65" spans="3:7" ht="15">
      <c r="C65" s="2" t="s">
        <v>21</v>
      </c>
      <c r="D65" s="2" t="s">
        <v>22</v>
      </c>
      <c r="E65" s="2" t="s">
        <v>23</v>
      </c>
      <c r="F65" s="2" t="s">
        <v>24</v>
      </c>
      <c r="G65" s="2" t="s">
        <v>35</v>
      </c>
    </row>
    <row r="66" spans="1:6" ht="15">
      <c r="A66" s="7" t="s">
        <v>0</v>
      </c>
      <c r="B66" s="4"/>
      <c r="C66" s="4"/>
      <c r="D66" s="4"/>
      <c r="E66" s="4"/>
      <c r="F66" s="4"/>
    </row>
    <row r="67" spans="1:7" ht="15">
      <c r="A67" s="4" t="s">
        <v>19</v>
      </c>
      <c r="B67" s="4"/>
      <c r="C67" s="17">
        <v>0</v>
      </c>
      <c r="D67" s="17">
        <v>0</v>
      </c>
      <c r="E67" s="25">
        <v>0</v>
      </c>
      <c r="F67" s="17">
        <v>0</v>
      </c>
      <c r="G67" s="17">
        <v>0</v>
      </c>
    </row>
    <row r="68" spans="1:7" ht="15">
      <c r="A68" s="4" t="s">
        <v>16</v>
      </c>
      <c r="B68" s="4"/>
      <c r="C68" s="30">
        <f>RANK(C67,C67:G67,0)+((COUNT(C67:G67)+1-RANK(C67,C67:G67,0)-RANK(C67,C67:G67,1))/2)</f>
        <v>3</v>
      </c>
      <c r="D68" s="30">
        <f>RANK(D67,C67:G67,0)+((COUNT(C67:G67)+1-RANK(D67,C67:G67,0)-RANK(D67,C67:G67,1))/2)</f>
        <v>3</v>
      </c>
      <c r="E68" s="31">
        <f>RANK(E67,C67:G67,0)+((COUNT(C67:G67)+1-RANK(E67,C67:G67,0)-RANK(E67,C67:G67,1))/2)</f>
        <v>3</v>
      </c>
      <c r="F68" s="30">
        <f>RANK(F67,C67:G67,0)+((COUNT(C67:G67)+1-RANK(F67,C67:G67,0)-RANK(F67,C67:G67,1))/2)</f>
        <v>3</v>
      </c>
      <c r="G68" s="30">
        <f>RANK(G67,C67:G67,0)+((COUNT(C67:G67)+1-RANK(G67,C67:G67,0)-RANK(G67,C67:G67,1))/2)</f>
        <v>3</v>
      </c>
    </row>
    <row r="69" spans="1:6" ht="15">
      <c r="A69" s="4"/>
      <c r="B69" s="4"/>
      <c r="C69" s="4"/>
      <c r="D69" s="4"/>
      <c r="E69" s="18"/>
      <c r="F69" s="4"/>
    </row>
    <row r="70" spans="1:6" ht="15">
      <c r="A70" s="7" t="s">
        <v>2</v>
      </c>
      <c r="B70" s="4"/>
      <c r="C70" s="4"/>
      <c r="D70" s="4"/>
      <c r="E70" s="18"/>
      <c r="F70" s="4"/>
    </row>
    <row r="71" spans="1:7" ht="15">
      <c r="A71" s="4" t="s">
        <v>19</v>
      </c>
      <c r="B71" s="4"/>
      <c r="C71" s="17">
        <v>0</v>
      </c>
      <c r="D71" s="17">
        <v>0</v>
      </c>
      <c r="E71" s="25">
        <v>0</v>
      </c>
      <c r="F71" s="17">
        <v>0</v>
      </c>
      <c r="G71" s="17">
        <v>0</v>
      </c>
    </row>
    <row r="72" spans="1:7" ht="15">
      <c r="A72" s="4" t="s">
        <v>16</v>
      </c>
      <c r="B72" s="4"/>
      <c r="C72" s="30">
        <f>RANK(C71,C71:G71,0)+((COUNT(C71:G71)+1-RANK(C71,C71:G71,0)-RANK(C71,C71:G71,1))/2)</f>
        <v>3</v>
      </c>
      <c r="D72" s="30">
        <f>RANK(D71,C71:G71,0)+((COUNT(C71:G71)+1-RANK(D71,C71:G71,0)-RANK(D71,C71:G71,1))/2)</f>
        <v>3</v>
      </c>
      <c r="E72" s="31">
        <f>RANK(E71,C71:G71,0)+((COUNT(C71:G71)+1-RANK(E71,C71:G71,0)-RANK(E71,C71:G71,1))/2)</f>
        <v>3</v>
      </c>
      <c r="F72" s="30">
        <f>RANK(F71,C71:G71,0)+((COUNT(C71:G71)+1-RANK(F71,C71:G71,0)-RANK(F71,C71:G71,1))/2)</f>
        <v>3</v>
      </c>
      <c r="G72" s="30">
        <f>RANK(G71,C71:G71,0)+((COUNT(C71:G71)+1-RANK(G71,C71:G71,0)-RANK(G71,C71:G71,1))/2)</f>
        <v>3</v>
      </c>
    </row>
    <row r="73" spans="1:6" ht="15">
      <c r="A73" s="4"/>
      <c r="B73" s="4"/>
      <c r="C73" s="4"/>
      <c r="D73" s="4"/>
      <c r="E73" s="18"/>
      <c r="F73" s="4"/>
    </row>
    <row r="74" spans="1:6" ht="15">
      <c r="A74" s="7" t="s">
        <v>5</v>
      </c>
      <c r="B74" s="4"/>
      <c r="C74" s="4"/>
      <c r="D74" s="4"/>
      <c r="E74" s="18"/>
      <c r="F74" s="4"/>
    </row>
    <row r="75" spans="1:7" ht="15">
      <c r="A75" s="4" t="s">
        <v>19</v>
      </c>
      <c r="B75" s="4"/>
      <c r="C75" s="17">
        <v>0</v>
      </c>
      <c r="D75" s="17">
        <v>0</v>
      </c>
      <c r="E75" s="25">
        <v>0</v>
      </c>
      <c r="F75" s="17">
        <v>0</v>
      </c>
      <c r="G75" s="17">
        <v>0</v>
      </c>
    </row>
    <row r="76" spans="1:7" ht="15">
      <c r="A76" s="4" t="s">
        <v>16</v>
      </c>
      <c r="B76" s="4"/>
      <c r="C76" s="30">
        <f>RANK(C75,C75:G75,0)+((COUNT(C75:G75)+1-RANK(C75,C75:G75,0)-RANK(C75,C75:G75,1))/2)</f>
        <v>3</v>
      </c>
      <c r="D76" s="30">
        <f>RANK(D75,C75:G75,0)+((COUNT(C75:G75)+1-RANK(D75,C75:G75,0)-RANK(D75,C75:G75,1))/2)</f>
        <v>3</v>
      </c>
      <c r="E76" s="31">
        <f>RANK(E75,C75:G75,0)+((COUNT(C75:G75)+1-RANK(E75,C75:G75,0)-RANK(E75,C75:G75,1))/2)</f>
        <v>3</v>
      </c>
      <c r="F76" s="30">
        <f>RANK(F75,C75:G75,0)+((COUNT(C75:G75)+1-RANK(F75,C75:G75,0)-RANK(F75,C75:G75,1))/2)</f>
        <v>3</v>
      </c>
      <c r="G76" s="30">
        <f>RANK(G75,C75:G75,0)+((COUNT(C75:G75)+1-RANK(G75,C75:G75,0)-RANK(G75,C75:G75,1))/2)</f>
        <v>3</v>
      </c>
    </row>
    <row r="77" spans="1:6" ht="15">
      <c r="A77" s="4"/>
      <c r="B77" s="4"/>
      <c r="C77" s="4"/>
      <c r="D77" s="4"/>
      <c r="E77" s="18"/>
      <c r="F77" s="4"/>
    </row>
    <row r="78" spans="1:6" ht="15">
      <c r="A78" s="7" t="s">
        <v>7</v>
      </c>
      <c r="B78" s="4"/>
      <c r="C78" s="4"/>
      <c r="D78" s="4"/>
      <c r="E78" s="18"/>
      <c r="F78" s="4"/>
    </row>
    <row r="79" spans="1:7" ht="15">
      <c r="A79" s="4" t="s">
        <v>19</v>
      </c>
      <c r="B79" s="4"/>
      <c r="C79" s="17">
        <v>0</v>
      </c>
      <c r="D79" s="17">
        <v>0</v>
      </c>
      <c r="E79" s="25">
        <v>0</v>
      </c>
      <c r="F79" s="17">
        <v>0</v>
      </c>
      <c r="G79" s="17">
        <v>0</v>
      </c>
    </row>
    <row r="80" spans="1:7" ht="15">
      <c r="A80" s="4" t="s">
        <v>16</v>
      </c>
      <c r="B80" s="4"/>
      <c r="C80" s="30">
        <f>RANK(C79,C79:G79,0)+((COUNT(C79:G79)+1-RANK(C79,C79:G79,0)-RANK(C79,C79:G79,1))/2)</f>
        <v>3</v>
      </c>
      <c r="D80" s="30">
        <f>RANK(D79,C79:G79,0)+((COUNT(C79:G79)+1-RANK(D79,C79:G79,0)-RANK(D79,C79:G79,1))/2)</f>
        <v>3</v>
      </c>
      <c r="E80" s="31">
        <f>RANK(E79,C79:G79,0)+((COUNT(C79:G79)+1-RANK(E79,C79:G79,0)-RANK(E79,C79:G79,1))/2)</f>
        <v>3</v>
      </c>
      <c r="F80" s="30">
        <f>RANK(F79,C79:G79,0)+((COUNT(C79:G79)+1-RANK(F79,C79:G79,0)-RANK(F79,C79:G79,1))/2)</f>
        <v>3</v>
      </c>
      <c r="G80" s="30">
        <f>RANK(G79,C79:G79,0)+((COUNT(C79:G79)+1-RANK(G79,C79:G79,0)-RANK(G79,C79:G79,1))/2)</f>
        <v>3</v>
      </c>
    </row>
    <row r="81" spans="1:6" ht="15">
      <c r="A81" s="4"/>
      <c r="B81" s="4"/>
      <c r="C81" s="4"/>
      <c r="D81" s="4"/>
      <c r="E81" s="18"/>
      <c r="F81" s="4"/>
    </row>
    <row r="82" spans="1:6" ht="15">
      <c r="A82" s="7" t="s">
        <v>9</v>
      </c>
      <c r="B82" s="4"/>
      <c r="C82" s="4"/>
      <c r="D82" s="4"/>
      <c r="E82" s="18"/>
      <c r="F82" s="4"/>
    </row>
    <row r="83" spans="1:7" ht="15">
      <c r="A83" s="4" t="s">
        <v>19</v>
      </c>
      <c r="B83" s="4"/>
      <c r="C83" s="17">
        <v>0</v>
      </c>
      <c r="D83" s="17">
        <v>0</v>
      </c>
      <c r="E83" s="25">
        <v>0</v>
      </c>
      <c r="F83" s="17">
        <v>0</v>
      </c>
      <c r="G83" s="17">
        <v>0</v>
      </c>
    </row>
    <row r="84" spans="1:7" ht="15">
      <c r="A84" s="4" t="s">
        <v>16</v>
      </c>
      <c r="B84" s="4"/>
      <c r="C84" s="30">
        <f>RANK(C83,C83:G83,0)+((COUNT(C83:G83)+1-RANK(C83,C83:G83,0)-RANK(C83,C83:G83,1))/2)</f>
        <v>3</v>
      </c>
      <c r="D84" s="30">
        <f>RANK(D83,C83:G83,0)+((COUNT(C83:G83)+1-RANK(D83,C83:G83,0)-RANK(D83,C83:G83,1))/2)</f>
        <v>3</v>
      </c>
      <c r="E84" s="31">
        <f>RANK(E83,C83:G83,0)+((COUNT(C83:G83)+1-RANK(E83,C83:G83,0)-RANK(E83,C83:G83,1))/2)</f>
        <v>3</v>
      </c>
      <c r="F84" s="30">
        <f>RANK(F83,C83:G83,0)+((COUNT(C83:G83)+1-RANK(F83,C83:G83,0)-RANK(F83,C83:G83,1))/2)</f>
        <v>3</v>
      </c>
      <c r="G84" s="30">
        <f>RANK(G83,C83:G83,0)+((COUNT(C83:G83)+1-RANK(G83,C83:G83,0)-RANK(G83,C83:G83,1))/2)</f>
        <v>3</v>
      </c>
    </row>
    <row r="85" spans="1:6" ht="15">
      <c r="A85" s="4"/>
      <c r="B85" s="4"/>
      <c r="C85" s="4"/>
      <c r="D85" s="4"/>
      <c r="E85" s="18"/>
      <c r="F85" s="4"/>
    </row>
    <row r="86" spans="1:6" ht="15">
      <c r="A86" s="7"/>
      <c r="B86" s="4"/>
      <c r="C86" s="8"/>
      <c r="D86" s="8"/>
      <c r="E86" s="18"/>
      <c r="F86" s="8"/>
    </row>
    <row r="87" ht="15">
      <c r="E87" s="18"/>
    </row>
    <row r="88" spans="1:7" ht="15">
      <c r="A88" t="s">
        <v>0</v>
      </c>
      <c r="C88" s="13">
        <f>C68</f>
        <v>3</v>
      </c>
      <c r="D88" s="13">
        <f>D68</f>
        <v>3</v>
      </c>
      <c r="E88" s="13">
        <f>E68</f>
        <v>3</v>
      </c>
      <c r="F88" s="13">
        <f>F68</f>
        <v>3</v>
      </c>
      <c r="G88" s="13">
        <f>G68</f>
        <v>3</v>
      </c>
    </row>
    <row r="89" spans="1:7" ht="15">
      <c r="A89" t="s">
        <v>2</v>
      </c>
      <c r="C89" s="13">
        <f>C72</f>
        <v>3</v>
      </c>
      <c r="D89" s="13">
        <f>D72</f>
        <v>3</v>
      </c>
      <c r="E89" s="13">
        <f>E72</f>
        <v>3</v>
      </c>
      <c r="F89" s="13">
        <f>F72</f>
        <v>3</v>
      </c>
      <c r="G89" s="13">
        <f>G72</f>
        <v>3</v>
      </c>
    </row>
    <row r="90" spans="1:7" ht="15">
      <c r="A90" t="s">
        <v>5</v>
      </c>
      <c r="C90" s="13">
        <f>C76</f>
        <v>3</v>
      </c>
      <c r="D90" s="13">
        <f>D76</f>
        <v>3</v>
      </c>
      <c r="E90" s="13">
        <f>E76</f>
        <v>3</v>
      </c>
      <c r="F90" s="13">
        <f>F76</f>
        <v>3</v>
      </c>
      <c r="G90" s="13">
        <f>G76</f>
        <v>3</v>
      </c>
    </row>
    <row r="91" spans="1:7" ht="15">
      <c r="A91" t="s">
        <v>7</v>
      </c>
      <c r="C91" s="13">
        <f>C80</f>
        <v>3</v>
      </c>
      <c r="D91" s="13">
        <f>D80</f>
        <v>3</v>
      </c>
      <c r="E91" s="13">
        <f>E80</f>
        <v>3</v>
      </c>
      <c r="F91" s="13">
        <f>F80</f>
        <v>3</v>
      </c>
      <c r="G91" s="13">
        <f>G80</f>
        <v>3</v>
      </c>
    </row>
    <row r="92" spans="1:7" ht="15">
      <c r="A92" t="s">
        <v>9</v>
      </c>
      <c r="C92" s="13">
        <f>C84</f>
        <v>3</v>
      </c>
      <c r="D92" s="13">
        <f>D84</f>
        <v>3</v>
      </c>
      <c r="E92" s="13">
        <f>E84</f>
        <v>3</v>
      </c>
      <c r="F92" s="13">
        <f>F84</f>
        <v>3</v>
      </c>
      <c r="G92" s="13">
        <f>G84</f>
        <v>3</v>
      </c>
    </row>
    <row r="93" ht="15">
      <c r="E93" s="4"/>
    </row>
    <row r="94" spans="1:7" ht="15">
      <c r="A94" s="4"/>
      <c r="B94" s="7" t="s">
        <v>20</v>
      </c>
      <c r="C94" s="32">
        <f>SUM(C88:C92)</f>
        <v>15</v>
      </c>
      <c r="D94" s="32">
        <f>SUM(D88:D92)</f>
        <v>15</v>
      </c>
      <c r="E94" s="32">
        <f>SUM(E88:E92)</f>
        <v>15</v>
      </c>
      <c r="F94" s="32">
        <f>SUM(F88:F92)</f>
        <v>15</v>
      </c>
      <c r="G94" s="32">
        <f>SUM(G88:G92)</f>
        <v>15</v>
      </c>
    </row>
    <row r="95" spans="3:6" ht="15">
      <c r="C95" s="26"/>
      <c r="D95" s="26"/>
      <c r="E95" s="27"/>
      <c r="F95" s="26"/>
    </row>
    <row r="96" spans="1:7" ht="15">
      <c r="A96" s="1" t="s">
        <v>36</v>
      </c>
      <c r="B96" s="1"/>
      <c r="C96" s="32">
        <f>RANK(C94,C94:G94,1)+((COUNT(C94:G94)+1-RANK(C94,C94:G94,0)-RANK(C94,C94:G94,1))/2)</f>
        <v>3</v>
      </c>
      <c r="D96" s="32">
        <f>RANK(D94,C94:G94,1)+((COUNT(C94:G94)+1-RANK(D94,C94:G94,0)-RANK(D94,C94:G94,1))/2)</f>
        <v>3</v>
      </c>
      <c r="E96" s="32">
        <f>RANK(E94,C94:G94,1)+((COUNT(C94:G94)+1-RANK(E94,C94:G94,0)-RANK(E94,C94:G94,1))/2)</f>
        <v>3</v>
      </c>
      <c r="F96" s="32">
        <f>RANK(F94,C94:G94,1)+((COUNT(C94:G94)+1-RANK(F94,C94:G94,0)-RANK(F94,C94:G94,1))/2)</f>
        <v>3</v>
      </c>
      <c r="G96" s="32">
        <f>RANK(G94,C94:G94,1)+((COUNT(C94:G94)+1-RANK(G94,C94:G94,0)-RANK(G94,C94:G94,1))/2)</f>
        <v>3</v>
      </c>
    </row>
    <row r="97" ht="15">
      <c r="E97" s="4"/>
    </row>
    <row r="98" spans="1:7" ht="15.75" thickBot="1">
      <c r="A98" s="49" t="s">
        <v>42</v>
      </c>
      <c r="B98" s="49"/>
      <c r="C98" s="49"/>
      <c r="D98" s="49"/>
      <c r="E98" s="49"/>
      <c r="F98" s="49"/>
      <c r="G98" s="34"/>
    </row>
    <row r="99" spans="1:7" ht="15">
      <c r="A99" s="28" t="s">
        <v>27</v>
      </c>
      <c r="B99" s="28"/>
      <c r="C99" s="29">
        <f>C67+C71+C75+C79+C83</f>
        <v>0</v>
      </c>
      <c r="D99" s="29">
        <f>D67+D71+D75+D79+D83</f>
        <v>0</v>
      </c>
      <c r="E99" s="29">
        <f>E67+E71+E75+E79+E83</f>
        <v>0</v>
      </c>
      <c r="F99" s="29">
        <f>F67+F71+F75+F79+F83</f>
        <v>0</v>
      </c>
      <c r="G99" s="29">
        <f>G67+G71+G75+G79+G83</f>
        <v>0</v>
      </c>
    </row>
    <row r="100" spans="1:7" ht="15">
      <c r="A100" s="28" t="s">
        <v>29</v>
      </c>
      <c r="B100" s="28"/>
      <c r="C100" s="29">
        <f>RANK(C99,C99:G99,0)</f>
        <v>1</v>
      </c>
      <c r="D100" s="29">
        <f>RANK(D99,C99:G99,0)</f>
        <v>1</v>
      </c>
      <c r="E100" s="29">
        <f>RANK(E99,C99:G99,0)</f>
        <v>1</v>
      </c>
      <c r="F100" s="29">
        <f>RANK(F99,C99:G99,0)</f>
        <v>1</v>
      </c>
      <c r="G100" s="29">
        <f>RANK(G99,C99:G99,0)</f>
        <v>1</v>
      </c>
    </row>
    <row r="101" spans="1:7" ht="15">
      <c r="A101" s="28" t="s">
        <v>28</v>
      </c>
      <c r="B101" s="28"/>
      <c r="C101" s="29">
        <f>C99/9</f>
        <v>0</v>
      </c>
      <c r="D101" s="29">
        <f>D99/9</f>
        <v>0</v>
      </c>
      <c r="E101" s="29">
        <f>E99/9</f>
        <v>0</v>
      </c>
      <c r="F101" s="29">
        <f>F99/9</f>
        <v>0</v>
      </c>
      <c r="G101" s="29">
        <f>G99/9</f>
        <v>0</v>
      </c>
    </row>
    <row r="102" spans="1:7" ht="15">
      <c r="A102" s="28" t="s">
        <v>30</v>
      </c>
      <c r="B102" s="28"/>
      <c r="C102" s="29">
        <f>RANK(C101,C101:G101,0)</f>
        <v>1</v>
      </c>
      <c r="D102" s="29">
        <f>RANK(D101,C101:G101,0)</f>
        <v>1</v>
      </c>
      <c r="E102" s="29">
        <f>RANK(E101,C101:G101,0)</f>
        <v>1</v>
      </c>
      <c r="F102" s="29">
        <f>RANK(F101,C101:G101,0)</f>
        <v>1</v>
      </c>
      <c r="G102" s="29">
        <f>RANK(G101,C101:G101,0)</f>
        <v>1</v>
      </c>
    </row>
    <row r="103" spans="5:7" ht="15">
      <c r="E103" s="4"/>
      <c r="G103" s="1"/>
    </row>
    <row r="105" spans="1:7" ht="15.75" thickBot="1">
      <c r="A105" s="49" t="s">
        <v>43</v>
      </c>
      <c r="B105" s="49"/>
      <c r="C105" s="49"/>
      <c r="D105" s="49"/>
      <c r="E105" s="49"/>
      <c r="F105" s="49"/>
      <c r="G105" s="34"/>
    </row>
    <row r="106" spans="1:7" ht="15">
      <c r="A106" s="28" t="s">
        <v>27</v>
      </c>
      <c r="B106" s="28"/>
      <c r="C106" s="29">
        <f>C59+C99</f>
        <v>447.7</v>
      </c>
      <c r="D106" s="29">
        <f>D59+D99</f>
        <v>368.55</v>
      </c>
      <c r="E106" s="29">
        <f>E59+E99</f>
        <v>471.7</v>
      </c>
      <c r="F106" s="29">
        <f>F59+F99</f>
        <v>424</v>
      </c>
      <c r="G106" s="29">
        <f>G59+G99</f>
        <v>433.79999999999995</v>
      </c>
    </row>
    <row r="107" spans="1:7" ht="15">
      <c r="A107" s="28" t="s">
        <v>29</v>
      </c>
      <c r="B107" s="28"/>
      <c r="C107" s="29">
        <f>RANK(C106,C106:G106,0)</f>
        <v>2</v>
      </c>
      <c r="D107" s="29">
        <f>RANK(D106,C106:G106,0)</f>
        <v>5</v>
      </c>
      <c r="E107" s="29">
        <f>RANK(E106,C106:G106,0)</f>
        <v>1</v>
      </c>
      <c r="F107" s="29">
        <f>RANK(F106,C106:G106,0)</f>
        <v>4</v>
      </c>
      <c r="G107" s="29">
        <f>RANK(G106,C106:G106,0)</f>
        <v>3</v>
      </c>
    </row>
    <row r="108" spans="1:7" ht="15">
      <c r="A108" s="28" t="s">
        <v>28</v>
      </c>
      <c r="B108" s="28"/>
      <c r="C108" s="29">
        <f>C106/9</f>
        <v>49.74444444444444</v>
      </c>
      <c r="D108" s="29">
        <f>D106/9</f>
        <v>40.95</v>
      </c>
      <c r="E108" s="29">
        <f>E106/9</f>
        <v>52.41111111111111</v>
      </c>
      <c r="F108" s="29">
        <f>F106/9</f>
        <v>47.111111111111114</v>
      </c>
      <c r="G108" s="29">
        <f>G106/9</f>
        <v>48.199999999999996</v>
      </c>
    </row>
    <row r="109" spans="1:7" ht="15">
      <c r="A109" s="28" t="s">
        <v>30</v>
      </c>
      <c r="B109" s="28"/>
      <c r="C109" s="29">
        <f>RANK(C108,C108:G108,0)</f>
        <v>2</v>
      </c>
      <c r="D109" s="29">
        <f>RANK(D108,C108:G108,0)</f>
        <v>5</v>
      </c>
      <c r="E109" s="29">
        <f>RANK(E108,C108:G108,0)</f>
        <v>1</v>
      </c>
      <c r="F109" s="29">
        <f>RANK(F108,C108:G108,0)</f>
        <v>4</v>
      </c>
      <c r="G109" s="29">
        <f>RANK(G108,C108:G108,0)</f>
        <v>3</v>
      </c>
    </row>
    <row r="112" spans="1:7" ht="15">
      <c r="A112" s="48" t="s">
        <v>41</v>
      </c>
      <c r="B112" s="48"/>
      <c r="C112" s="48"/>
      <c r="D112" s="48"/>
      <c r="E112" s="48"/>
      <c r="F112" s="48"/>
      <c r="G112" s="48"/>
    </row>
    <row r="113" spans="3:7" ht="15">
      <c r="C113" s="2" t="s">
        <v>21</v>
      </c>
      <c r="D113" s="2" t="s">
        <v>22</v>
      </c>
      <c r="E113" s="2" t="s">
        <v>23</v>
      </c>
      <c r="F113" s="2" t="s">
        <v>24</v>
      </c>
      <c r="G113" s="2" t="s">
        <v>35</v>
      </c>
    </row>
    <row r="114" spans="1:6" ht="15">
      <c r="A114" s="7" t="s">
        <v>0</v>
      </c>
      <c r="B114" s="4"/>
      <c r="C114" s="4"/>
      <c r="D114" s="4"/>
      <c r="E114" s="4"/>
      <c r="F114" s="4"/>
    </row>
    <row r="115" spans="1:7" ht="15">
      <c r="A115" s="4" t="s">
        <v>19</v>
      </c>
      <c r="B115" s="4"/>
      <c r="C115" s="17">
        <f>C12+C67</f>
        <v>90.14</v>
      </c>
      <c r="D115" s="17">
        <f>D12+D67</f>
        <v>77.31</v>
      </c>
      <c r="E115" s="17">
        <f>E12+E67</f>
        <v>95.94</v>
      </c>
      <c r="F115" s="17">
        <f>F12+F67</f>
        <v>86</v>
      </c>
      <c r="G115" s="17">
        <f>G12+G67</f>
        <v>90.16</v>
      </c>
    </row>
    <row r="116" spans="1:7" ht="15">
      <c r="A116" s="4" t="s">
        <v>16</v>
      </c>
      <c r="B116" s="4"/>
      <c r="C116" s="30">
        <f>RANK(C115,C115:G115,0)+((COUNT(C115:G115)+1-RANK(C115,C115:G115,0)-RANK(C115,C115:G115,1))/2)</f>
        <v>3</v>
      </c>
      <c r="D116" s="30">
        <f>RANK(D115,C115:G115,0)+((COUNT(C115:G115)+1-RANK(D115,C115:G115,0)-RANK(D115,C115:G115,1))/2)</f>
        <v>5</v>
      </c>
      <c r="E116" s="31">
        <f>RANK(E115,C115:G115,0)+((COUNT(C115:G115)+1-RANK(E115,C115:G115,0)-RANK(E115,C115:G115,1))/2)</f>
        <v>1</v>
      </c>
      <c r="F116" s="30">
        <f>RANK(F115,C115:G115,0)+((COUNT(C115:G115)+1-RANK(F115,C115:G115,0)-RANK(F115,C115:G115,1))/2)</f>
        <v>4</v>
      </c>
      <c r="G116" s="30">
        <f>RANK(G115,C115:G115,0)+((COUNT(C115:G115)+1-RANK(G115,C115:G115,0)-RANK(G115,C115:G115,1))/2)</f>
        <v>2</v>
      </c>
    </row>
    <row r="117" spans="1:6" ht="15">
      <c r="A117" s="4"/>
      <c r="B117" s="4"/>
      <c r="C117" s="4"/>
      <c r="D117" s="4"/>
      <c r="E117" s="18"/>
      <c r="F117" s="4"/>
    </row>
    <row r="118" spans="1:6" ht="15">
      <c r="A118" s="7" t="s">
        <v>2</v>
      </c>
      <c r="B118" s="4"/>
      <c r="C118" s="4"/>
      <c r="D118" s="4"/>
      <c r="E118" s="18"/>
      <c r="F118" s="4"/>
    </row>
    <row r="119" spans="1:7" ht="15">
      <c r="A119" s="4" t="s">
        <v>19</v>
      </c>
      <c r="B119" s="4"/>
      <c r="C119" s="17">
        <f>C18+C71</f>
        <v>87.14</v>
      </c>
      <c r="D119" s="17">
        <f>D18+D71</f>
        <v>74.31</v>
      </c>
      <c r="E119" s="17">
        <f>E18+E71</f>
        <v>94.94</v>
      </c>
      <c r="F119" s="17">
        <f>F18+F71</f>
        <v>86</v>
      </c>
      <c r="G119" s="17">
        <f>G18+G71</f>
        <v>87.16</v>
      </c>
    </row>
    <row r="120" spans="1:7" ht="15">
      <c r="A120" s="4" t="s">
        <v>16</v>
      </c>
      <c r="B120" s="4"/>
      <c r="C120" s="30">
        <f>RANK(C119,C119:G119,0)+((COUNT(C119:G119)+1-RANK(C119,C119:G119,0)-RANK(C119,C119:G119,1))/2)</f>
        <v>3</v>
      </c>
      <c r="D120" s="30">
        <f>RANK(D119,C119:G119,0)+((COUNT(C119:G119)+1-RANK(D119,C119:G119,0)-RANK(D119,C119:G119,1))/2)</f>
        <v>5</v>
      </c>
      <c r="E120" s="31">
        <f>RANK(E119,C119:G119,0)+((COUNT(C119:G119)+1-RANK(E119,C119:G119,0)-RANK(E119,C119:G119,1))/2)</f>
        <v>1</v>
      </c>
      <c r="F120" s="30">
        <f>RANK(F119,C119:G119,0)+((COUNT(C119:G119)+1-RANK(F119,C119:G119,0)-RANK(F119,C119:G119,1))/2)</f>
        <v>4</v>
      </c>
      <c r="G120" s="30">
        <f>RANK(G119,C119:G119,0)+((COUNT(C119:G119)+1-RANK(G119,C119:G119,0)-RANK(G119,C119:G119,1))/2)</f>
        <v>2</v>
      </c>
    </row>
    <row r="121" spans="1:6" ht="15">
      <c r="A121" s="4"/>
      <c r="B121" s="4"/>
      <c r="C121" s="4"/>
      <c r="D121" s="4"/>
      <c r="E121" s="18"/>
      <c r="F121" s="4"/>
    </row>
    <row r="122" spans="1:6" ht="15">
      <c r="A122" s="7" t="s">
        <v>5</v>
      </c>
      <c r="B122" s="4"/>
      <c r="C122" s="4"/>
      <c r="D122" s="4"/>
      <c r="E122" s="18"/>
      <c r="F122" s="4"/>
    </row>
    <row r="123" spans="1:7" ht="15">
      <c r="A123" s="4" t="s">
        <v>19</v>
      </c>
      <c r="B123" s="4"/>
      <c r="C123" s="17">
        <f>C22+C75</f>
        <v>44</v>
      </c>
      <c r="D123" s="17">
        <f>D22+D75</f>
        <v>21</v>
      </c>
      <c r="E123" s="17">
        <f>E22+E75</f>
        <v>43</v>
      </c>
      <c r="F123" s="17">
        <f>F22+F75</f>
        <v>33</v>
      </c>
      <c r="G123" s="17">
        <f>G22+G75</f>
        <v>34</v>
      </c>
    </row>
    <row r="124" spans="1:7" ht="15">
      <c r="A124" s="4" t="s">
        <v>16</v>
      </c>
      <c r="B124" s="4"/>
      <c r="C124" s="30">
        <f>RANK(C123,C123:G123,0)+((COUNT(C123:G123)+1-RANK(C123,C123:G123,0)-RANK(C123,C123:G123,1))/2)</f>
        <v>1</v>
      </c>
      <c r="D124" s="30">
        <f>RANK(D123,C123:G123,0)+((COUNT(C123:G123)+1-RANK(D123,C123:G123,0)-RANK(D123,C123:G123,1))/2)</f>
        <v>5</v>
      </c>
      <c r="E124" s="31">
        <f>RANK(E123,C123:G123,0)+((COUNT(C123:G123)+1-RANK(E123,C123:G123,0)-RANK(E123,C123:G123,1))/2)</f>
        <v>2</v>
      </c>
      <c r="F124" s="30">
        <f>RANK(F123,C123:G123,0)+((COUNT(C123:G123)+1-RANK(F123,C123:G123,0)-RANK(F123,C123:G123,1))/2)</f>
        <v>4</v>
      </c>
      <c r="G124" s="30">
        <f>RANK(G123,C123:G123,0)+((COUNT(C123:G123)+1-RANK(G123,C123:G123,0)-RANK(G123,C123:G123,1))/2)</f>
        <v>3</v>
      </c>
    </row>
    <row r="125" spans="1:6" ht="15">
      <c r="A125" s="4"/>
      <c r="B125" s="4"/>
      <c r="C125" s="4"/>
      <c r="D125" s="4"/>
      <c r="E125" s="18"/>
      <c r="F125" s="4"/>
    </row>
    <row r="126" spans="1:6" ht="15">
      <c r="A126" s="7" t="s">
        <v>7</v>
      </c>
      <c r="B126" s="4"/>
      <c r="C126" s="4"/>
      <c r="D126" s="4"/>
      <c r="E126" s="18"/>
      <c r="F126" s="4"/>
    </row>
    <row r="127" spans="1:7" ht="15">
      <c r="A127" s="4" t="s">
        <v>19</v>
      </c>
      <c r="B127" s="4"/>
      <c r="C127" s="17">
        <f>C30+C79</f>
        <v>89.14</v>
      </c>
      <c r="D127" s="17">
        <f>D30+D79</f>
        <v>79.31</v>
      </c>
      <c r="E127" s="17">
        <f>E30+E79</f>
        <v>91.94</v>
      </c>
      <c r="F127" s="17">
        <f>F30+F79</f>
        <v>87</v>
      </c>
      <c r="G127" s="17">
        <f>G30+G79</f>
        <v>87.16</v>
      </c>
    </row>
    <row r="128" spans="1:7" ht="15">
      <c r="A128" s="4" t="s">
        <v>16</v>
      </c>
      <c r="B128" s="4"/>
      <c r="C128" s="30">
        <f>RANK(C127,C127:G127,0)+((COUNT(C127:G127)+1-RANK(C127,C127:G127,0)-RANK(C127,C127:G127,1))/2)</f>
        <v>2</v>
      </c>
      <c r="D128" s="30">
        <f>RANK(D127,C127:G127,0)+((COUNT(C127:G127)+1-RANK(D127,C127:G127,0)-RANK(D127,C127:G127,1))/2)</f>
        <v>5</v>
      </c>
      <c r="E128" s="31">
        <f>RANK(E127,C127:G127,0)+((COUNT(C127:G127)+1-RANK(E127,C127:G127,0)-RANK(E127,C127:G127,1))/2)</f>
        <v>1</v>
      </c>
      <c r="F128" s="30">
        <f>RANK(F127,C127:G127,0)+((COUNT(C127:G127)+1-RANK(F127,C127:G127,0)-RANK(F127,C127:G127,1))/2)</f>
        <v>4</v>
      </c>
      <c r="G128" s="30">
        <f>RANK(G127,C127:G127,0)+((COUNT(C127:G127)+1-RANK(G127,C127:G127,0)-RANK(G127,C127:G127,1))/2)</f>
        <v>3</v>
      </c>
    </row>
    <row r="129" spans="1:6" ht="15">
      <c r="A129" s="4"/>
      <c r="B129" s="4"/>
      <c r="C129" s="4"/>
      <c r="D129" s="4"/>
      <c r="E129" s="18"/>
      <c r="F129" s="4"/>
    </row>
    <row r="130" spans="1:6" ht="15">
      <c r="A130" s="7" t="s">
        <v>9</v>
      </c>
      <c r="B130" s="4"/>
      <c r="C130" s="4"/>
      <c r="D130" s="4"/>
      <c r="E130" s="18"/>
      <c r="F130" s="4"/>
    </row>
    <row r="131" spans="1:7" ht="15">
      <c r="A131" s="4" t="s">
        <v>19</v>
      </c>
      <c r="B131" s="4"/>
      <c r="C131" s="17">
        <f>C36+C83</f>
        <v>90.14</v>
      </c>
      <c r="D131" s="17">
        <f>D36+D83</f>
        <v>68.31</v>
      </c>
      <c r="E131" s="17">
        <f>E36+E83</f>
        <v>95.94</v>
      </c>
      <c r="F131" s="17">
        <f>F36+F83</f>
        <v>82</v>
      </c>
      <c r="G131" s="17">
        <f>G36+G83</f>
        <v>86.16</v>
      </c>
    </row>
    <row r="132" spans="1:7" ht="15">
      <c r="A132" s="4" t="s">
        <v>16</v>
      </c>
      <c r="B132" s="4"/>
      <c r="C132" s="30">
        <f>RANK(C131,C131:G131,0)+((COUNT(C131:G131)+1-RANK(C131,C131:G131,0)-RANK(C131,C131:G131,1))/2)</f>
        <v>2</v>
      </c>
      <c r="D132" s="30">
        <f>RANK(D131,C131:G131,0)+((COUNT(C131:G131)+1-RANK(D131,C131:G131,0)-RANK(D131,C131:G131,1))/2)</f>
        <v>5</v>
      </c>
      <c r="E132" s="31">
        <f>RANK(E131,C131:G131,0)+((COUNT(C131:G131)+1-RANK(E131,C131:G131,0)-RANK(E131,C131:G131,1))/2)</f>
        <v>1</v>
      </c>
      <c r="F132" s="30">
        <f>RANK(F131,C131:G131,0)+((COUNT(C131:G131)+1-RANK(F131,C131:G131,0)-RANK(F131,C131:G131,1))/2)</f>
        <v>4</v>
      </c>
      <c r="G132" s="30">
        <f>RANK(G131,C131:G131,0)+((COUNT(C131:G131)+1-RANK(G131,C131:G131,0)-RANK(G131,C131:G131,1))/2)</f>
        <v>3</v>
      </c>
    </row>
    <row r="133" spans="1:6" ht="15">
      <c r="A133" s="4"/>
      <c r="B133" s="4"/>
      <c r="C133" s="4"/>
      <c r="D133" s="4"/>
      <c r="E133" s="18"/>
      <c r="F133" s="4"/>
    </row>
    <row r="134" spans="1:6" ht="15">
      <c r="A134" s="7"/>
      <c r="B134" s="4"/>
      <c r="C134" s="8"/>
      <c r="D134" s="8"/>
      <c r="E134" s="18"/>
      <c r="F134" s="8"/>
    </row>
    <row r="135" ht="15">
      <c r="E135" s="18"/>
    </row>
    <row r="136" spans="1:7" ht="15">
      <c r="A136" t="s">
        <v>0</v>
      </c>
      <c r="C136" s="13">
        <f>C116</f>
        <v>3</v>
      </c>
      <c r="D136" s="13">
        <f>D116</f>
        <v>5</v>
      </c>
      <c r="E136" s="13">
        <f>E116</f>
        <v>1</v>
      </c>
      <c r="F136" s="13">
        <f>F116</f>
        <v>4</v>
      </c>
      <c r="G136" s="13">
        <f>G116</f>
        <v>2</v>
      </c>
    </row>
    <row r="137" spans="1:7" ht="15">
      <c r="A137" t="s">
        <v>2</v>
      </c>
      <c r="C137" s="13">
        <f>C120</f>
        <v>3</v>
      </c>
      <c r="D137" s="13">
        <f>D120</f>
        <v>5</v>
      </c>
      <c r="E137" s="13">
        <f>E120</f>
        <v>1</v>
      </c>
      <c r="F137" s="13">
        <f>F120</f>
        <v>4</v>
      </c>
      <c r="G137" s="13">
        <f>G120</f>
        <v>2</v>
      </c>
    </row>
    <row r="138" spans="1:7" ht="15">
      <c r="A138" t="s">
        <v>5</v>
      </c>
      <c r="C138" s="13">
        <f>C124</f>
        <v>1</v>
      </c>
      <c r="D138" s="13">
        <f>D124</f>
        <v>5</v>
      </c>
      <c r="E138" s="13">
        <f>E124</f>
        <v>2</v>
      </c>
      <c r="F138" s="13">
        <f>F124</f>
        <v>4</v>
      </c>
      <c r="G138" s="13">
        <f>G124</f>
        <v>3</v>
      </c>
    </row>
    <row r="139" spans="1:7" ht="15">
      <c r="A139" t="s">
        <v>7</v>
      </c>
      <c r="C139" s="13">
        <f>C128</f>
        <v>2</v>
      </c>
      <c r="D139" s="13">
        <f>D128</f>
        <v>5</v>
      </c>
      <c r="E139" s="13">
        <f>E128</f>
        <v>1</v>
      </c>
      <c r="F139" s="13">
        <f>F128</f>
        <v>4</v>
      </c>
      <c r="G139" s="13">
        <f>G128</f>
        <v>3</v>
      </c>
    </row>
    <row r="140" spans="1:7" ht="15">
      <c r="A140" t="s">
        <v>9</v>
      </c>
      <c r="C140" s="13">
        <f>C132</f>
        <v>2</v>
      </c>
      <c r="D140" s="13">
        <f>D132</f>
        <v>5</v>
      </c>
      <c r="E140" s="13">
        <f>E132</f>
        <v>1</v>
      </c>
      <c r="F140" s="13">
        <f>F132</f>
        <v>4</v>
      </c>
      <c r="G140" s="13">
        <f>G132</f>
        <v>3</v>
      </c>
    </row>
    <row r="141" ht="15">
      <c r="E141" s="4"/>
    </row>
    <row r="142" spans="1:7" ht="15">
      <c r="A142" s="4"/>
      <c r="B142" s="7" t="s">
        <v>20</v>
      </c>
      <c r="C142" s="32">
        <f>SUM(C136:C140)</f>
        <v>11</v>
      </c>
      <c r="D142" s="32">
        <f>SUM(D136:D140)</f>
        <v>25</v>
      </c>
      <c r="E142" s="32">
        <f>SUM(E136:E140)</f>
        <v>6</v>
      </c>
      <c r="F142" s="32">
        <f>SUM(F136:F140)</f>
        <v>20</v>
      </c>
      <c r="G142" s="32">
        <f>SUM(G136:G140)</f>
        <v>13</v>
      </c>
    </row>
    <row r="143" spans="3:6" ht="15">
      <c r="C143" s="26"/>
      <c r="D143" s="26"/>
      <c r="E143" s="27"/>
      <c r="F143" s="26"/>
    </row>
    <row r="144" spans="1:7" ht="15">
      <c r="A144" s="1" t="s">
        <v>44</v>
      </c>
      <c r="B144" s="1"/>
      <c r="C144" s="32">
        <f>RANK(C142,C142:G142,1)+((COUNT(C142:G142)+1-RANK(C142,C142:G142,0)-RANK(C142,C142:G142,1))/2)</f>
        <v>2</v>
      </c>
      <c r="D144" s="32">
        <f>RANK(D142,C142:G142,1)+((COUNT(C142:G142)+1-RANK(D142,C142:G142,0)-RANK(D142,C142:G142,1))/2)</f>
        <v>5</v>
      </c>
      <c r="E144" s="32">
        <f>RANK(E142,C142:G142,1)+((COUNT(C142:G142)+1-RANK(E142,C142:G142,0)-RANK(E142,C142:G142,1))/2)</f>
        <v>1</v>
      </c>
      <c r="F144" s="32">
        <f>RANK(F142,C142:G142,1)+((COUNT(C142:G142)+1-RANK(F142,C142:G142,0)-RANK(F142,C142:G142,1))/2)</f>
        <v>4</v>
      </c>
      <c r="G144" s="32">
        <f>RANK(G142,C142:G142,1)+((COUNT(C142:G142)+1-RANK(G142,C142:G142,0)-RANK(G142,C142:G142,1))/2)</f>
        <v>3</v>
      </c>
    </row>
  </sheetData>
  <sheetProtection/>
  <mergeCells count="5">
    <mergeCell ref="A112:G112"/>
    <mergeCell ref="A58:F58"/>
    <mergeCell ref="A98:F98"/>
    <mergeCell ref="A64:F64"/>
    <mergeCell ref="A105:F105"/>
  </mergeCells>
  <printOptions/>
  <pageMargins left="0.7" right="0.7" top="0.75" bottom="0.75" header="0.3" footer="0.3"/>
  <pageSetup fitToHeight="4" orientation="portrait" r:id="rId1"/>
  <headerFooter>
    <oddFooter>&amp;C&amp;F</oddFooter>
  </headerFooter>
  <rowBreaks count="3" manualBreakCount="3">
    <brk id="38" max="255" man="1"/>
    <brk id="62" max="255" man="1"/>
    <brk id="102" max="255" man="1"/>
  </rowBreaks>
</worksheet>
</file>

<file path=xl/worksheets/sheet2.xml><?xml version="1.0" encoding="utf-8"?>
<worksheet xmlns="http://schemas.openxmlformats.org/spreadsheetml/2006/main" xmlns:r="http://schemas.openxmlformats.org/officeDocument/2006/relationships">
  <dimension ref="A1:F7"/>
  <sheetViews>
    <sheetView zoomScalePageLayoutView="0" workbookViewId="0" topLeftCell="A1">
      <selection activeCell="M22" sqref="M22"/>
    </sheetView>
  </sheetViews>
  <sheetFormatPr defaultColWidth="9.140625" defaultRowHeight="15"/>
  <cols>
    <col min="1" max="1" width="14.57421875" style="0" customWidth="1"/>
    <col min="2" max="2" width="14.421875" style="0" bestFit="1" customWidth="1"/>
    <col min="3" max="3" width="15.57421875" style="0" bestFit="1" customWidth="1"/>
    <col min="4" max="5" width="14.421875" style="0" bestFit="1" customWidth="1"/>
    <col min="6" max="6" width="13.8515625" style="0" customWidth="1"/>
  </cols>
  <sheetData>
    <row r="1" spans="2:6" ht="15">
      <c r="B1" s="23" t="s">
        <v>21</v>
      </c>
      <c r="C1" s="23" t="s">
        <v>22</v>
      </c>
      <c r="D1" s="23" t="s">
        <v>23</v>
      </c>
      <c r="E1" s="23" t="s">
        <v>24</v>
      </c>
      <c r="F1" s="23" t="s">
        <v>35</v>
      </c>
    </row>
    <row r="2" spans="1:6" ht="15">
      <c r="A2" t="s">
        <v>40</v>
      </c>
      <c r="B2" s="19">
        <v>8234200</v>
      </c>
      <c r="C2" s="19">
        <v>8034000</v>
      </c>
      <c r="D2" s="19">
        <v>7773000</v>
      </c>
      <c r="E2" s="19">
        <v>7763000</v>
      </c>
      <c r="F2" s="19">
        <v>7896000</v>
      </c>
    </row>
    <row r="3" spans="2:6" ht="15">
      <c r="B3" s="19"/>
      <c r="C3" s="19"/>
      <c r="D3" s="19"/>
      <c r="E3" s="19"/>
      <c r="F3" s="19"/>
    </row>
    <row r="4" spans="1:6" ht="15">
      <c r="A4" t="s">
        <v>34</v>
      </c>
      <c r="B4" s="19">
        <f>MIN(B2:F2)</f>
        <v>7763000</v>
      </c>
      <c r="C4" s="19">
        <f>MIN(B2:F2)</f>
        <v>7763000</v>
      </c>
      <c r="D4" s="19">
        <f>MIN(B2:F2)</f>
        <v>7763000</v>
      </c>
      <c r="E4" s="19">
        <f>MIN(B2:F2)</f>
        <v>7763000</v>
      </c>
      <c r="F4" s="19">
        <f>MIN(B2:F2)</f>
        <v>7763000</v>
      </c>
    </row>
    <row r="5" spans="2:6" ht="15">
      <c r="B5" s="13">
        <f>B4/B2*Price</f>
        <v>47.13876272133298</v>
      </c>
      <c r="C5" s="13">
        <f>B4/C2*Price</f>
        <v>48.31341797361215</v>
      </c>
      <c r="D5" s="13">
        <f>B4/D2*Price</f>
        <v>49.93567477164544</v>
      </c>
      <c r="E5" s="13">
        <f>B4/E2*Price</f>
        <v>50</v>
      </c>
      <c r="F5" s="13">
        <f>C4/F2*Price</f>
        <v>49.15780141843972</v>
      </c>
    </row>
    <row r="7" spans="1:2" ht="15">
      <c r="A7" t="s">
        <v>39</v>
      </c>
      <c r="B7">
        <v>50</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I17" sqref="I17"/>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37" t="s">
        <v>52</v>
      </c>
      <c r="C1" s="38"/>
      <c r="D1" s="43"/>
      <c r="E1" s="43"/>
    </row>
    <row r="2" spans="2:5" ht="15">
      <c r="B2" s="37" t="s">
        <v>53</v>
      </c>
      <c r="C2" s="38"/>
      <c r="D2" s="43"/>
      <c r="E2" s="43"/>
    </row>
    <row r="3" spans="2:5" ht="15">
      <c r="B3" s="39"/>
      <c r="C3" s="39"/>
      <c r="D3" s="44"/>
      <c r="E3" s="44"/>
    </row>
    <row r="4" spans="2:5" ht="45">
      <c r="B4" s="40" t="s">
        <v>54</v>
      </c>
      <c r="C4" s="39"/>
      <c r="D4" s="44"/>
      <c r="E4" s="44"/>
    </row>
    <row r="5" spans="2:5" ht="15">
      <c r="B5" s="39"/>
      <c r="C5" s="39"/>
      <c r="D5" s="44"/>
      <c r="E5" s="44"/>
    </row>
    <row r="6" spans="2:5" ht="15">
      <c r="B6" s="37" t="s">
        <v>55</v>
      </c>
      <c r="C6" s="38"/>
      <c r="D6" s="43"/>
      <c r="E6" s="45" t="s">
        <v>56</v>
      </c>
    </row>
    <row r="7" spans="2:5" ht="15.75" thickBot="1">
      <c r="B7" s="39"/>
      <c r="C7" s="39"/>
      <c r="D7" s="44"/>
      <c r="E7" s="44"/>
    </row>
    <row r="8" spans="2:5" ht="45.75" thickBot="1">
      <c r="B8" s="41" t="s">
        <v>57</v>
      </c>
      <c r="C8" s="42"/>
      <c r="D8" s="46"/>
      <c r="E8" s="47">
        <v>1</v>
      </c>
    </row>
    <row r="9" spans="2:5" ht="15">
      <c r="B9" s="39"/>
      <c r="C9" s="39"/>
      <c r="D9" s="44"/>
      <c r="E9" s="44"/>
    </row>
    <row r="10" spans="2:5" ht="15">
      <c r="B10" s="39"/>
      <c r="C10" s="39"/>
      <c r="D10" s="44"/>
      <c r="E10" s="4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Holen</dc:creator>
  <cp:keywords/>
  <dc:description/>
  <cp:lastModifiedBy>ELISA SAENZ</cp:lastModifiedBy>
  <cp:lastPrinted>2011-04-20T19:24:55Z</cp:lastPrinted>
  <dcterms:created xsi:type="dcterms:W3CDTF">2008-09-25T17:48:35Z</dcterms:created>
  <dcterms:modified xsi:type="dcterms:W3CDTF">2011-04-20T20:35:17Z</dcterms:modified>
  <cp:category/>
  <cp:version/>
  <cp:contentType/>
  <cp:contentStatus/>
</cp:coreProperties>
</file>