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<sst xmlns="http://schemas.openxmlformats.org/spreadsheetml/2006/main" count="41" uniqueCount="41">
  <si>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GADSDEN INDEPENDENT SCHOOL DISTRICT</t>
  </si>
  <si>
    <t>2011-12 PRELIMINARY OPERATING BUDGET</t>
  </si>
  <si>
    <t>MAY 26, 2011</t>
  </si>
  <si>
    <t>EXECUTIVE SUMMARY</t>
  </si>
  <si>
    <t>2011-12</t>
  </si>
  <si>
    <t>2010-11</t>
  </si>
  <si>
    <t>Proposed Budget</t>
  </si>
  <si>
    <t>Adjusted Budget</t>
  </si>
  <si>
    <t>General Funds:</t>
  </si>
  <si>
    <t>Operational Fund</t>
  </si>
  <si>
    <t>Pupil Transportation Fund</t>
  </si>
  <si>
    <t>Instructional Materials Fund</t>
  </si>
  <si>
    <t>Special Revenue Funds:</t>
  </si>
  <si>
    <t>Food Services Fund</t>
  </si>
  <si>
    <t>Athletics Fund</t>
  </si>
  <si>
    <t>Non-Instructional Support Fund</t>
  </si>
  <si>
    <t>Federal Flow Through Grants</t>
  </si>
  <si>
    <t>Federal Direct Grants</t>
  </si>
  <si>
    <t>Local Grants</t>
  </si>
  <si>
    <t>State Flow Through Grants</t>
  </si>
  <si>
    <t>State Direct Grants</t>
  </si>
  <si>
    <t>Combined Local/State Grants</t>
  </si>
  <si>
    <t>Capital Projects Funds:</t>
  </si>
  <si>
    <t>Bond Building</t>
  </si>
  <si>
    <t>PSCOC Fund</t>
  </si>
  <si>
    <t>Special Capital Outlay - Local</t>
  </si>
  <si>
    <t>Special Capital Outlay - State</t>
  </si>
  <si>
    <t>Capital Improvements SB-9</t>
  </si>
  <si>
    <t>Ed. Technology Equip. Act</t>
  </si>
  <si>
    <t>Debt Service Funds:</t>
  </si>
  <si>
    <t>General Obligation Bond Debt Service</t>
  </si>
  <si>
    <t>Ed. Tech Debt Service</t>
  </si>
  <si>
    <t>Total 2011-12 Proposed Operating Budget</t>
  </si>
  <si>
    <t>Operational and Stabilization Funds:</t>
  </si>
  <si>
    <t>Operational Fund Projected Cash Balance</t>
  </si>
  <si>
    <t>Operational Fund Projected Revenues</t>
  </si>
  <si>
    <t>Emergency Supplemental</t>
  </si>
  <si>
    <t>Operational Fund Resources</t>
  </si>
  <si>
    <t>Stabilization Funds for Operational Expenditures</t>
  </si>
  <si>
    <t>Education Jobs Funds for Operational Expenditures</t>
  </si>
  <si>
    <t>Total Operational Resources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</si>
</sst>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0" xfId="0" applyFont="1" applyBorder="1" applyAlignment="1">
      <alignment horizontal="center"/>
    </xf>
    <xf numFmtId="42" fontId="0" fillId="0" borderId="0" xfId="0" applyNumberFormat="1" applyAlignment="1">
      <alignment/>
    </xf>
    <xf numFmtId="42" fontId="0" fillId="0" borderId="0" xfId="44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42" applyNumberFormat="1" applyFont="1" applyAlignment="1">
      <alignment/>
    </xf>
    <xf numFmtId="42" fontId="0" fillId="0" borderId="11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2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2" fontId="0" fillId="0" borderId="14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16.00390625" style="0" bestFit="1" customWidth="1"/>
    <col min="7" max="7" width="4.28125" style="0" customWidth="1"/>
    <col min="8" max="8" width="16.00390625" style="0" bestFit="1" customWidth="1"/>
    <col min="10" max="10" width="10.28125" style="0" bestFit="1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3" t="s">
        <v>2</v>
      </c>
    </row>
    <row r="4" ht="12.75">
      <c r="D4" s="1" t="s">
        <v>3</v>
      </c>
    </row>
    <row r="5" ht="12.75">
      <c r="D5" s="1"/>
    </row>
    <row r="6" spans="6:8" ht="12.75">
      <c r="F6" s="2" t="s">
        <v>4</v>
      </c>
      <c r="H6" s="1" t="s">
        <v>5</v>
      </c>
    </row>
    <row r="7" spans="6:8" ht="13.5" thickBot="1">
      <c r="F7" s="4" t="s">
        <v>6</v>
      </c>
      <c r="H7" s="4" t="s">
        <v>7</v>
      </c>
    </row>
    <row r="8" ht="12.75">
      <c r="A8" t="s">
        <v>8</v>
      </c>
    </row>
    <row r="9" spans="1:8" ht="12.75">
      <c r="A9" t="s">
        <v>9</v>
      </c>
      <c r="F9" s="5">
        <v>100157982</v>
      </c>
      <c r="G9" s="5"/>
      <c r="H9" s="6">
        <v>94281543</v>
      </c>
    </row>
    <row r="10" spans="1:8" ht="12.75">
      <c r="A10" t="s">
        <v>10</v>
      </c>
      <c r="F10" s="7">
        <v>4820397</v>
      </c>
      <c r="G10" s="7"/>
      <c r="H10" s="8">
        <v>5245412</v>
      </c>
    </row>
    <row r="11" spans="1:8" ht="12.75">
      <c r="A11" t="s">
        <v>11</v>
      </c>
      <c r="F11" s="7">
        <v>967394</v>
      </c>
      <c r="G11" s="7"/>
      <c r="H11" s="8">
        <v>1047985</v>
      </c>
    </row>
    <row r="12" spans="6:8" ht="12.75">
      <c r="F12" s="9">
        <f>SUM(F9:F11)</f>
        <v>105945773</v>
      </c>
      <c r="G12" s="5"/>
      <c r="H12" s="9">
        <f>SUM(H9:H11)</f>
        <v>100574940</v>
      </c>
    </row>
    <row r="13" spans="6:8" ht="12.75">
      <c r="F13" s="7"/>
      <c r="G13" s="7"/>
      <c r="H13" s="7"/>
    </row>
    <row r="14" spans="1:8" ht="12.75">
      <c r="A14" t="s">
        <v>12</v>
      </c>
      <c r="F14" s="7"/>
      <c r="G14" s="7"/>
      <c r="H14" s="7"/>
    </row>
    <row r="15" spans="1:8" ht="12.75">
      <c r="A15" t="s">
        <v>13</v>
      </c>
      <c r="F15" s="5">
        <v>11540676</v>
      </c>
      <c r="G15" s="5"/>
      <c r="H15" s="6">
        <v>12414658</v>
      </c>
    </row>
    <row r="16" spans="1:8" ht="12.75">
      <c r="A16" t="s">
        <v>14</v>
      </c>
      <c r="F16" s="7">
        <v>231323</v>
      </c>
      <c r="G16" s="7"/>
      <c r="H16" s="8">
        <v>258164</v>
      </c>
    </row>
    <row r="17" spans="1:8" ht="12.75">
      <c r="A17" t="s">
        <v>15</v>
      </c>
      <c r="F17" s="7">
        <v>1040542</v>
      </c>
      <c r="G17" s="7"/>
      <c r="H17" s="8">
        <v>1030763</v>
      </c>
    </row>
    <row r="18" spans="1:8" ht="12.75">
      <c r="A18" t="s">
        <v>16</v>
      </c>
      <c r="F18" s="7">
        <f>8517020+120000+2825263+76859+498576+307200+173949+497506+1213518+29329+7446</f>
        <v>14266666</v>
      </c>
      <c r="G18" s="7"/>
      <c r="H18" s="8">
        <f>10795958+120000+3376312+91137+99977+493915+35000+34300+477969+33122+80000+400000+839408+1213518+2497+10700+148095+223185+30609+93140+6138+4017499+3652320+117218+14568+100000</f>
        <v>26506585</v>
      </c>
    </row>
    <row r="19" spans="1:8" ht="12.75">
      <c r="A19" t="s">
        <v>17</v>
      </c>
      <c r="F19" s="7">
        <v>632462</v>
      </c>
      <c r="G19" s="7"/>
      <c r="H19" s="8">
        <f>854723+1234048+2605669</f>
        <v>4694440</v>
      </c>
    </row>
    <row r="20" spans="1:8" ht="12.75">
      <c r="A20" t="s">
        <v>18</v>
      </c>
      <c r="F20" s="8">
        <f>96324+847144</f>
        <v>943468</v>
      </c>
      <c r="G20" s="7"/>
      <c r="H20" s="8">
        <f>109147+9100+100000+850143</f>
        <v>1068390</v>
      </c>
    </row>
    <row r="21" spans="1:8" ht="12.75">
      <c r="A21" t="s">
        <v>19</v>
      </c>
      <c r="F21" s="7">
        <f>56197+295646+1247430</f>
        <v>1599273</v>
      </c>
      <c r="G21" s="7"/>
      <c r="H21" s="8">
        <f>34938+4039+425432+15000+1160400+200958+322951+23800</f>
        <v>2187518</v>
      </c>
    </row>
    <row r="22" spans="1:8" ht="12.75">
      <c r="A22" t="s">
        <v>20</v>
      </c>
      <c r="F22" s="7">
        <v>215000</v>
      </c>
      <c r="G22" s="7"/>
      <c r="H22" s="8">
        <f>45747+517313</f>
        <v>563060</v>
      </c>
    </row>
    <row r="23" spans="1:8" ht="12.75">
      <c r="A23" t="s">
        <v>21</v>
      </c>
      <c r="F23" s="8">
        <v>68972</v>
      </c>
      <c r="G23" s="7"/>
      <c r="H23" s="8">
        <f>211999+189787</f>
        <v>401786</v>
      </c>
    </row>
    <row r="24" spans="6:8" ht="12.75">
      <c r="F24" s="9">
        <f>SUM(F15:F23)</f>
        <v>30538382</v>
      </c>
      <c r="G24" s="5"/>
      <c r="H24" s="9">
        <f>SUM(H15:H23)</f>
        <v>49125364</v>
      </c>
    </row>
    <row r="25" spans="6:8" ht="12.75">
      <c r="F25" s="7"/>
      <c r="G25" s="7"/>
      <c r="H25" s="7"/>
    </row>
    <row r="26" spans="1:8" ht="12.75">
      <c r="A26" t="s">
        <v>22</v>
      </c>
      <c r="F26" s="7"/>
      <c r="G26" s="7"/>
      <c r="H26" s="7"/>
    </row>
    <row r="27" spans="1:8" ht="12.75">
      <c r="A27" t="s">
        <v>23</v>
      </c>
      <c r="F27" s="5">
        <v>26306017</v>
      </c>
      <c r="G27" s="5"/>
      <c r="H27" s="6">
        <v>27538048</v>
      </c>
    </row>
    <row r="28" spans="1:8" ht="12.75">
      <c r="A28" t="s">
        <v>24</v>
      </c>
      <c r="F28" s="8">
        <v>33993328</v>
      </c>
      <c r="G28" s="7"/>
      <c r="H28" s="8">
        <v>29000663</v>
      </c>
    </row>
    <row r="29" spans="1:8" ht="12.75">
      <c r="A29" t="s">
        <v>25</v>
      </c>
      <c r="F29" s="7">
        <v>489605</v>
      </c>
      <c r="G29" s="7"/>
      <c r="H29" s="8">
        <v>977209</v>
      </c>
    </row>
    <row r="30" spans="1:8" ht="12.75">
      <c r="A30" t="s">
        <v>26</v>
      </c>
      <c r="F30" s="7">
        <v>1240646</v>
      </c>
      <c r="G30" s="7"/>
      <c r="H30" s="8">
        <v>1386655</v>
      </c>
    </row>
    <row r="31" spans="1:8" ht="12.75">
      <c r="A31" t="s">
        <v>27</v>
      </c>
      <c r="F31" s="7">
        <v>8992751</v>
      </c>
      <c r="G31" s="7"/>
      <c r="H31" s="8">
        <v>7144478</v>
      </c>
    </row>
    <row r="32" spans="1:8" ht="12.75">
      <c r="A32" t="s">
        <v>28</v>
      </c>
      <c r="F32" s="7">
        <v>3156485</v>
      </c>
      <c r="G32" s="7"/>
      <c r="H32" s="8">
        <v>3240023</v>
      </c>
    </row>
    <row r="33" spans="6:8" ht="12.75">
      <c r="F33" s="9">
        <f>SUM(F27:F32)</f>
        <v>74178832</v>
      </c>
      <c r="G33" s="10"/>
      <c r="H33" s="9">
        <f>SUM(H27:H32)</f>
        <v>69287076</v>
      </c>
    </row>
    <row r="34" spans="6:8" ht="12.75">
      <c r="F34" s="7"/>
      <c r="G34" s="7"/>
      <c r="H34" s="7"/>
    </row>
    <row r="35" spans="1:8" ht="12.75">
      <c r="A35" t="s">
        <v>29</v>
      </c>
      <c r="F35" s="7"/>
      <c r="G35" s="7"/>
      <c r="H35" s="7"/>
    </row>
    <row r="36" spans="1:8" ht="12.75">
      <c r="A36" t="s">
        <v>30</v>
      </c>
      <c r="F36" s="5">
        <v>13973230</v>
      </c>
      <c r="G36" s="5"/>
      <c r="H36" s="6">
        <v>13783721</v>
      </c>
    </row>
    <row r="37" spans="1:8" ht="12.75">
      <c r="A37" t="s">
        <v>31</v>
      </c>
      <c r="F37" s="7">
        <v>4980075</v>
      </c>
      <c r="G37" s="7"/>
      <c r="H37" s="8">
        <v>4636533</v>
      </c>
    </row>
    <row r="38" spans="6:8" ht="12.75">
      <c r="F38" s="9">
        <f>SUM(F36:F37)</f>
        <v>18953305</v>
      </c>
      <c r="G38" s="5"/>
      <c r="H38" s="9">
        <f>SUM(H36:H37)</f>
        <v>18420254</v>
      </c>
    </row>
    <row r="39" spans="6:8" ht="12.75">
      <c r="F39" s="7"/>
      <c r="G39" s="7"/>
      <c r="H39" s="7"/>
    </row>
    <row r="40" spans="1:8" ht="13.5" thickBot="1">
      <c r="A40" s="11" t="s">
        <v>32</v>
      </c>
      <c r="F40" s="12">
        <f>+F12+F24+F33+F38</f>
        <v>229616292</v>
      </c>
      <c r="G40" s="5"/>
      <c r="H40" s="12">
        <f>+H12+H24+H33+H38</f>
        <v>237407634</v>
      </c>
    </row>
    <row r="41" spans="6:8" ht="13.5" thickTop="1">
      <c r="F41" s="7"/>
      <c r="G41" s="7"/>
      <c r="H41" s="7"/>
    </row>
    <row r="42" spans="1:8" ht="12.75">
      <c r="A42" s="11" t="s">
        <v>33</v>
      </c>
      <c r="F42" s="7"/>
      <c r="G42" s="7"/>
      <c r="H42" s="7"/>
    </row>
    <row r="43" spans="6:8" ht="12.75">
      <c r="F43" s="7"/>
      <c r="G43" s="7"/>
      <c r="H43" s="7"/>
    </row>
    <row r="44" spans="1:8" ht="12.75">
      <c r="A44" t="s">
        <v>34</v>
      </c>
      <c r="F44" s="6">
        <v>6475330</v>
      </c>
      <c r="G44" s="7"/>
      <c r="H44" s="6">
        <v>2670263</v>
      </c>
    </row>
    <row r="45" spans="1:8" ht="12.75">
      <c r="A45" t="s">
        <v>35</v>
      </c>
      <c r="F45" s="13">
        <f>100157982-6475330</f>
        <v>93682652</v>
      </c>
      <c r="G45" s="7"/>
      <c r="H45" s="7">
        <f>98877866-2670263-1234047-2605669</f>
        <v>92367887</v>
      </c>
    </row>
    <row r="46" spans="1:8" ht="12.75">
      <c r="A46" t="s">
        <v>36</v>
      </c>
      <c r="F46" s="14">
        <v>0</v>
      </c>
      <c r="G46" s="7"/>
      <c r="H46" s="14">
        <v>0</v>
      </c>
    </row>
    <row r="47" spans="2:8" ht="12.75">
      <c r="B47" t="s">
        <v>37</v>
      </c>
      <c r="F47" s="6">
        <f>SUM(F44:F46)</f>
        <v>100157982</v>
      </c>
      <c r="G47" s="7"/>
      <c r="H47" s="6">
        <f>SUM(H44:H46)</f>
        <v>95038150</v>
      </c>
    </row>
    <row r="48" spans="6:8" ht="12.75">
      <c r="F48" s="7"/>
      <c r="G48" s="7"/>
      <c r="H48" s="7"/>
    </row>
    <row r="49" spans="1:8" ht="12.75">
      <c r="A49" t="s">
        <v>38</v>
      </c>
      <c r="F49" s="6">
        <v>0</v>
      </c>
      <c r="G49" s="7"/>
      <c r="H49" s="6">
        <v>1234047</v>
      </c>
    </row>
    <row r="50" spans="1:8" ht="12.75">
      <c r="A50" t="s">
        <v>39</v>
      </c>
      <c r="F50" s="6">
        <v>0</v>
      </c>
      <c r="G50" s="7"/>
      <c r="H50" s="6">
        <v>2605669</v>
      </c>
    </row>
    <row r="51" spans="6:8" ht="12.75">
      <c r="F51" s="7"/>
      <c r="G51" s="7"/>
      <c r="H51" s="7"/>
    </row>
    <row r="52" spans="2:10" ht="13.5" thickBot="1">
      <c r="B52" t="s">
        <v>40</v>
      </c>
      <c r="F52" s="15">
        <f>+F47+F49</f>
        <v>100157982</v>
      </c>
      <c r="G52" s="7"/>
      <c r="H52" s="15">
        <f>+H47+H49+H50</f>
        <v>98877866</v>
      </c>
      <c r="J52" s="5"/>
    </row>
    <row r="53" ht="13.5" thickTop="1">
      <c r="F5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2011-05-23T19:19:08Z</dcterms:created>
  <dcterms:modified xsi:type="dcterms:W3CDTF">2011-05-23T19:21:02Z</dcterms:modified>
  <cp:category/>
  <cp:version/>
  <cp:contentType/>
  <cp:contentStatus/>
</cp:coreProperties>
</file>