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92" yWindow="65044" windowWidth="13020" windowHeight="10452" activeTab="0"/>
  </bookViews>
  <sheets>
    <sheet name="25%TECH_25%PRICE_50%INTER" sheetId="1" r:id="rId1"/>
    <sheet name="Price" sheetId="2" r:id="rId2"/>
    <sheet name="Sheet3" sheetId="3" r:id="rId3"/>
  </sheets>
  <definedNames>
    <definedName name="Price">'Price'!$B$7</definedName>
  </definedNames>
  <calcPr fullCalcOnLoad="1"/>
</workbook>
</file>

<file path=xl/sharedStrings.xml><?xml version="1.0" encoding="utf-8"?>
<sst xmlns="http://schemas.openxmlformats.org/spreadsheetml/2006/main" count="153" uniqueCount="64">
  <si>
    <t>Rater #1</t>
  </si>
  <si>
    <t>Rank #1</t>
  </si>
  <si>
    <t>Rater #2</t>
  </si>
  <si>
    <t>Rank #2</t>
  </si>
  <si>
    <t>Subtotal:</t>
  </si>
  <si>
    <t>Rater #3</t>
  </si>
  <si>
    <t>Rank #3</t>
  </si>
  <si>
    <t>Rater #4</t>
  </si>
  <si>
    <t>Rank #4</t>
  </si>
  <si>
    <t>Rater #5</t>
  </si>
  <si>
    <t>Rank #5</t>
  </si>
  <si>
    <t>Determination of the Three Most Qualified Offerors:</t>
  </si>
  <si>
    <t>Rater 1</t>
  </si>
  <si>
    <t>Rater 3</t>
  </si>
  <si>
    <t>Rater 4</t>
  </si>
  <si>
    <t>Rater 5</t>
  </si>
  <si>
    <t>Rank</t>
  </si>
  <si>
    <t>Overall Rank:</t>
  </si>
  <si>
    <t>INTERVIEWS:</t>
  </si>
  <si>
    <t>Score</t>
  </si>
  <si>
    <t>Total:</t>
  </si>
  <si>
    <t>(this ranking is used to determine the slate of firms to be interviewed.)</t>
  </si>
  <si>
    <t>Rater 2</t>
  </si>
  <si>
    <t>Total Score</t>
  </si>
  <si>
    <t>Avg Score</t>
  </si>
  <si>
    <t>Rank based on Score</t>
  </si>
  <si>
    <t>Rank based on Avg Score</t>
  </si>
  <si>
    <t>NOT USED FOR FINAL SELECTION - For Comparison Purposes Only</t>
  </si>
  <si>
    <t>SELECTED FOR INTERVIEW</t>
  </si>
  <si>
    <t>YES</t>
  </si>
  <si>
    <t>NO</t>
  </si>
  <si>
    <t>Low Price</t>
  </si>
  <si>
    <t>Overall Interview Rank:</t>
  </si>
  <si>
    <t>Technical Proposal</t>
  </si>
  <si>
    <t>Price</t>
  </si>
  <si>
    <t>Points for Price:</t>
  </si>
  <si>
    <t>Base Bid</t>
  </si>
  <si>
    <t>Final Selection Based on Combined Scores from Technical Proposal, Price and Interview</t>
  </si>
  <si>
    <t>NOT USED FOR FINAL SELECTION - For Interview Comparison Purposes Only</t>
  </si>
  <si>
    <t>NOT USED FOR FINAL SELECTION - For Final Award Comparison Purposes Only</t>
  </si>
  <si>
    <t>Overall Final Rank:</t>
  </si>
  <si>
    <t>NAME OF PROJECT</t>
  </si>
  <si>
    <t>Firm 1</t>
  </si>
  <si>
    <t>Firm 2</t>
  </si>
  <si>
    <t>Firm 3</t>
  </si>
  <si>
    <t>Firm 4</t>
  </si>
  <si>
    <t>Firm 5</t>
  </si>
  <si>
    <t>Firm 6</t>
  </si>
  <si>
    <t>GHS Remodel - 2012, Phase III, Part I</t>
  </si>
  <si>
    <t>Firm 7</t>
  </si>
  <si>
    <t>Firm 8</t>
  </si>
  <si>
    <t>Firm 9</t>
  </si>
  <si>
    <t>Bradbury</t>
  </si>
  <si>
    <t>D&amp;D</t>
  </si>
  <si>
    <t>ESA</t>
  </si>
  <si>
    <t>GenCon</t>
  </si>
  <si>
    <t>Jaynes</t>
  </si>
  <si>
    <t>Martin, G.</t>
  </si>
  <si>
    <t>McCarthy</t>
  </si>
  <si>
    <t>Sundt/Woot</t>
  </si>
  <si>
    <t>Tatsch</t>
  </si>
  <si>
    <t xml:space="preserve">  </t>
  </si>
  <si>
    <t>Yes</t>
  </si>
  <si>
    <t>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</si>
</sst>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0.0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3" fillId="19" borderId="0" xfId="34" applyAlignment="1">
      <alignment/>
    </xf>
    <xf numFmtId="0" fontId="4" fillId="19" borderId="0" xfId="34" applyFon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3" fillId="19" borderId="0" xfId="34" applyFill="1" applyAlignment="1">
      <alignment/>
    </xf>
    <xf numFmtId="1" fontId="2" fillId="0" borderId="0" xfId="0" applyNumberFormat="1" applyFont="1" applyFill="1" applyAlignment="1">
      <alignment/>
    </xf>
    <xf numFmtId="2" fontId="2" fillId="3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1" borderId="10" xfId="0" applyNumberFormat="1" applyFill="1" applyBorder="1" applyAlignment="1">
      <alignment/>
    </xf>
    <xf numFmtId="2" fontId="0" fillId="31" borderId="10" xfId="0" applyNumberFormat="1" applyFill="1" applyBorder="1" applyAlignment="1">
      <alignment horizontal="right"/>
    </xf>
    <xf numFmtId="2" fontId="7" fillId="31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31" borderId="0" xfId="0" applyFill="1" applyAlignment="1">
      <alignment/>
    </xf>
    <xf numFmtId="2" fontId="0" fillId="31" borderId="0" xfId="0" applyNumberFormat="1" applyFill="1" applyBorder="1" applyAlignment="1">
      <alignment/>
    </xf>
    <xf numFmtId="2" fontId="0" fillId="31" borderId="0" xfId="0" applyNumberForma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23" fillId="19" borderId="0" xfId="34" applyAlignment="1" applyProtection="1">
      <alignment/>
      <protection locked="0"/>
    </xf>
    <xf numFmtId="0" fontId="4" fillId="19" borderId="0" xfId="34" applyFont="1" applyAlignment="1" applyProtection="1">
      <alignment/>
      <protection locked="0"/>
    </xf>
    <xf numFmtId="0" fontId="2" fillId="31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42">
      <selection activeCell="G166" sqref="G166"/>
    </sheetView>
  </sheetViews>
  <sheetFormatPr defaultColWidth="9.140625" defaultRowHeight="15"/>
  <cols>
    <col min="1" max="1" width="8.8515625" style="0" customWidth="1"/>
    <col min="2" max="2" width="13.8515625" style="0" customWidth="1"/>
    <col min="3" max="11" width="11.7109375" style="0" customWidth="1"/>
  </cols>
  <sheetData>
    <row r="1" spans="1:11" s="37" customFormat="1" ht="14.25">
      <c r="A1" s="4"/>
      <c r="B1" s="4"/>
      <c r="C1" s="38"/>
      <c r="D1" s="5"/>
      <c r="E1" s="39"/>
      <c r="F1" s="4"/>
      <c r="G1" s="4"/>
      <c r="H1" s="4"/>
      <c r="I1" s="4"/>
      <c r="J1" s="4"/>
      <c r="K1" s="4"/>
    </row>
    <row r="2" spans="1:11" ht="14.25">
      <c r="A2" s="4" t="s">
        <v>41</v>
      </c>
      <c r="B2" s="4"/>
      <c r="C2" s="4" t="s">
        <v>48</v>
      </c>
      <c r="D2" s="5"/>
      <c r="E2" s="5"/>
      <c r="F2" s="4"/>
      <c r="G2" s="4"/>
      <c r="H2" s="4"/>
      <c r="I2" s="4"/>
      <c r="J2" s="4"/>
      <c r="K2" s="4"/>
    </row>
    <row r="3" spans="1:11" s="37" customFormat="1" ht="14.25">
      <c r="A3" s="4"/>
      <c r="B3" s="4"/>
      <c r="C3" s="38"/>
      <c r="D3" s="5"/>
      <c r="E3" s="39"/>
      <c r="F3" s="4"/>
      <c r="G3" s="4"/>
      <c r="H3" s="4"/>
      <c r="I3" s="4"/>
      <c r="J3" s="4"/>
      <c r="K3" s="4"/>
    </row>
    <row r="4" spans="3:11" ht="14.25">
      <c r="C4" s="36" t="s">
        <v>52</v>
      </c>
      <c r="D4" s="36" t="s">
        <v>53</v>
      </c>
      <c r="E4" s="36" t="s">
        <v>54</v>
      </c>
      <c r="F4" s="36" t="s">
        <v>55</v>
      </c>
      <c r="G4" s="36" t="s">
        <v>56</v>
      </c>
      <c r="H4" s="36" t="s">
        <v>57</v>
      </c>
      <c r="I4" s="36" t="s">
        <v>58</v>
      </c>
      <c r="J4" s="36" t="s">
        <v>59</v>
      </c>
      <c r="K4" s="36" t="s">
        <v>60</v>
      </c>
    </row>
    <row r="5" spans="1:11" ht="14.25">
      <c r="A5" s="1"/>
      <c r="B5" s="1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</row>
    <row r="6" spans="1:11" ht="14.25">
      <c r="A6" s="2" t="s">
        <v>0</v>
      </c>
      <c r="B6" s="37"/>
      <c r="E6" s="6"/>
      <c r="H6" s="37"/>
      <c r="I6" s="6"/>
      <c r="J6" s="37"/>
      <c r="K6" s="37"/>
    </row>
    <row r="7" spans="1:11" ht="14.25">
      <c r="A7" t="s">
        <v>33</v>
      </c>
      <c r="C7">
        <v>40</v>
      </c>
      <c r="D7">
        <v>30</v>
      </c>
      <c r="E7" s="6">
        <v>33</v>
      </c>
      <c r="F7" s="6">
        <v>41</v>
      </c>
      <c r="G7" s="6">
        <v>37</v>
      </c>
      <c r="H7" s="6">
        <v>42</v>
      </c>
      <c r="I7" s="6">
        <v>40</v>
      </c>
      <c r="J7" s="6">
        <v>41</v>
      </c>
      <c r="K7" s="6">
        <v>34</v>
      </c>
    </row>
    <row r="8" spans="1:11" ht="15" thickBot="1">
      <c r="A8" t="s">
        <v>34</v>
      </c>
      <c r="C8" s="21">
        <v>0</v>
      </c>
      <c r="D8" s="21">
        <v>15</v>
      </c>
      <c r="E8" s="21">
        <v>8.43</v>
      </c>
      <c r="F8" s="21">
        <v>8.19</v>
      </c>
      <c r="G8" s="21">
        <v>7.36</v>
      </c>
      <c r="H8" s="21">
        <v>13.55</v>
      </c>
      <c r="I8" s="21">
        <v>10.13</v>
      </c>
      <c r="J8" s="21">
        <v>6.42</v>
      </c>
      <c r="K8" s="21">
        <v>13.3</v>
      </c>
    </row>
    <row r="9" spans="1:11" ht="14.25">
      <c r="A9" s="3" t="s">
        <v>4</v>
      </c>
      <c r="C9" s="14">
        <f aca="true" t="shared" si="0" ref="C9:K9">SUM(C7:C8)</f>
        <v>40</v>
      </c>
      <c r="D9" s="14">
        <f t="shared" si="0"/>
        <v>45</v>
      </c>
      <c r="E9" s="18">
        <f t="shared" si="0"/>
        <v>41.43</v>
      </c>
      <c r="F9" s="18">
        <f t="shared" si="0"/>
        <v>49.19</v>
      </c>
      <c r="G9" s="18">
        <f t="shared" si="0"/>
        <v>44.36</v>
      </c>
      <c r="H9" s="14">
        <f t="shared" si="0"/>
        <v>55.55</v>
      </c>
      <c r="I9" s="18">
        <f t="shared" si="0"/>
        <v>50.13</v>
      </c>
      <c r="J9" s="18">
        <f t="shared" si="0"/>
        <v>47.42</v>
      </c>
      <c r="K9" s="18">
        <f t="shared" si="0"/>
        <v>47.3</v>
      </c>
    </row>
    <row r="10" spans="1:11" ht="14.25">
      <c r="A10" s="1" t="s">
        <v>1</v>
      </c>
      <c r="B10" s="1"/>
      <c r="C10" s="17">
        <f>RANK(C9,C9:K9,0)+((COUNT(C9:K9)+1-RANK(C9,C9:K9,0)-RANK(C9,C9:K9,1))/2)</f>
        <v>9</v>
      </c>
      <c r="D10" s="17">
        <f>RANK(D9,C9:K9,0)+((COUNT(C9:K9)+1-RANK(D9,C9:K9,0)-RANK(D9,C9:K9,1))/2)</f>
        <v>6</v>
      </c>
      <c r="E10" s="17">
        <f>RANK(E9,C9:K9,0)+((COUNT(C9:K9)+1-RANK(E9,C9:K9,0)-RANK(E9,C9:K9,1))/2)</f>
        <v>8</v>
      </c>
      <c r="F10" s="17">
        <f>RANK(F9,C9:K9,0)+((COUNT(C9:K9)+1-RANK(F9,C9:K9,0)-RANK(F9,C9:K9,1))/2)</f>
        <v>3</v>
      </c>
      <c r="G10" s="17">
        <f>RANK(G9,C9:K9,0)+((COUNT(C9:K9)+1-RANK(G9,C9:K9,0)-RANK(G9,C9:K9,1))/2)</f>
        <v>7</v>
      </c>
      <c r="H10" s="17">
        <f>RANK(H9,C9:K9,0)+((COUNT(C9:K9)+1-RANK(H9,C9:K9,0)-RANK(H9,C9:K9,1))/2)</f>
        <v>1</v>
      </c>
      <c r="I10" s="17">
        <f>RANK(I9,C9:K9,0)+((COUNT(C9:K9)+1-RANK(I9,C9:K9,0)-RANK(I9,C9:K9,1))/2)</f>
        <v>2</v>
      </c>
      <c r="J10" s="17">
        <f>RANK(J9,C9:K9,0)+((COUNT(C9:K9)+1-RANK(J9,C9:K9,0)-RANK(J9,C9:K9,1))/2)</f>
        <v>4</v>
      </c>
      <c r="K10" s="17">
        <f>RANK(K9,C9:K9,0)+((COUNT(C9:K9)+1-RANK(K9,C9:K9,0)-RANK(K9,C9:K9,1))/2)</f>
        <v>5</v>
      </c>
    </row>
    <row r="11" spans="1:1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4.25">
      <c r="A12" s="2" t="s">
        <v>2</v>
      </c>
      <c r="B12" s="37"/>
      <c r="E12" s="6"/>
      <c r="H12" s="37"/>
      <c r="I12" s="6"/>
      <c r="J12" s="37"/>
      <c r="K12" s="37"/>
    </row>
    <row r="13" spans="1:11" ht="14.25">
      <c r="A13" t="s">
        <v>33</v>
      </c>
      <c r="C13">
        <v>41</v>
      </c>
      <c r="D13">
        <v>37</v>
      </c>
      <c r="E13" s="6">
        <v>40</v>
      </c>
      <c r="F13" s="6">
        <v>45</v>
      </c>
      <c r="G13" s="6">
        <v>41</v>
      </c>
      <c r="H13" s="6">
        <v>40</v>
      </c>
      <c r="I13" s="6">
        <v>38</v>
      </c>
      <c r="J13" s="6">
        <v>40</v>
      </c>
      <c r="K13" s="6">
        <v>36</v>
      </c>
    </row>
    <row r="14" spans="1:11" ht="15" thickBot="1">
      <c r="A14" t="s">
        <v>34</v>
      </c>
      <c r="C14" s="21">
        <v>0</v>
      </c>
      <c r="D14" s="21">
        <v>15</v>
      </c>
      <c r="E14" s="21">
        <v>8.43</v>
      </c>
      <c r="F14" s="21">
        <v>8.19</v>
      </c>
      <c r="G14" s="21">
        <v>7.36</v>
      </c>
      <c r="H14" s="21">
        <v>13.55</v>
      </c>
      <c r="I14" s="21">
        <v>10.13</v>
      </c>
      <c r="J14" s="21">
        <v>6.42</v>
      </c>
      <c r="K14" s="21">
        <v>13.3</v>
      </c>
    </row>
    <row r="15" spans="1:11" ht="14.25">
      <c r="A15" s="3" t="s">
        <v>4</v>
      </c>
      <c r="C15" s="14">
        <f aca="true" t="shared" si="1" ref="C15:K15">SUM(C13:C14)</f>
        <v>41</v>
      </c>
      <c r="D15" s="14">
        <f t="shared" si="1"/>
        <v>52</v>
      </c>
      <c r="E15" s="18">
        <f t="shared" si="1"/>
        <v>48.43</v>
      </c>
      <c r="F15" s="18">
        <f t="shared" si="1"/>
        <v>53.19</v>
      </c>
      <c r="G15" s="18">
        <f t="shared" si="1"/>
        <v>48.36</v>
      </c>
      <c r="H15" s="14">
        <f t="shared" si="1"/>
        <v>53.55</v>
      </c>
      <c r="I15" s="18">
        <f t="shared" si="1"/>
        <v>48.13</v>
      </c>
      <c r="J15" s="18">
        <f t="shared" si="1"/>
        <v>46.42</v>
      </c>
      <c r="K15" s="18">
        <f t="shared" si="1"/>
        <v>49.3</v>
      </c>
    </row>
    <row r="16" spans="1:11" ht="14.25">
      <c r="A16" s="1" t="s">
        <v>3</v>
      </c>
      <c r="B16" s="1"/>
      <c r="C16" s="17">
        <f>RANK(C15,C15:K15,0)+((COUNT(C15:K15)+1-RANK(C15,C15:K15,0)-RANK(C15,C15:K15,1))/2)</f>
        <v>9</v>
      </c>
      <c r="D16" s="17">
        <f>RANK(D15,C15:K15,0)+((COUNT(C15:K15)+1-RANK(D15,C15:K15,0)-RANK(D15,C15:K15,1))/2)</f>
        <v>3</v>
      </c>
      <c r="E16" s="17">
        <f>RANK(E15,C15:K15,0)+((COUNT(C15:K15)+1-RANK(E15,C15:K15,0)-RANK(E15,C15:K15,1))/2)</f>
        <v>5</v>
      </c>
      <c r="F16" s="17">
        <f>RANK(F15,C15:K15,0)+((COUNT(C15:K15)+1-RANK(F15,C15:K15,0)-RANK(F15,C15:K15,1))/2)</f>
        <v>2</v>
      </c>
      <c r="G16" s="17">
        <f>RANK(G15,C15:K15,0)+((COUNT(C15:K15)+1-RANK(G15,C15:K15,0)-RANK(G15,C15:K15,1))/2)</f>
        <v>6</v>
      </c>
      <c r="H16" s="17">
        <f>RANK(H15,C15:K15,0)+((COUNT(C15:K15)+1-RANK(H15,C15:K15,0)-RANK(H15,C15:K15,1))/2)</f>
        <v>1</v>
      </c>
      <c r="I16" s="17">
        <f>RANK(I15,C15:K15,0)+((COUNT(C15:K15)+1-RANK(I15,C15:K15,0)-RANK(I15,C15:K15,1))/2)</f>
        <v>7</v>
      </c>
      <c r="J16" s="17">
        <f>RANK(J15,C15:K15,0)+((COUNT(C15:K15)+1-RANK(J15,C15:K15,0)-RANK(J15,C15:K15,1))/2)</f>
        <v>8</v>
      </c>
      <c r="K16" s="17">
        <f>RANK(K15,C15:K15,0)+((COUNT(C15:K15)+1-RANK(K15,C15:K15,0)-RANK(K15,C15:K15,1))/2)</f>
        <v>4</v>
      </c>
    </row>
    <row r="17" spans="1:11" ht="14.25">
      <c r="A17" s="7"/>
      <c r="B17" s="8"/>
      <c r="C17" s="8"/>
      <c r="D17" s="8"/>
      <c r="E17" s="8"/>
      <c r="F17" s="8"/>
      <c r="G17" s="7"/>
      <c r="H17" s="8"/>
      <c r="I17" s="8"/>
      <c r="J17" s="8"/>
      <c r="K17" s="7"/>
    </row>
    <row r="18" spans="1:11" ht="14.25">
      <c r="A18" s="2" t="s">
        <v>5</v>
      </c>
      <c r="B18" s="37"/>
      <c r="E18" s="6"/>
      <c r="H18" s="37"/>
      <c r="I18" s="6"/>
      <c r="J18" s="37"/>
      <c r="K18" s="37"/>
    </row>
    <row r="19" spans="1:11" ht="14.25">
      <c r="A19" t="s">
        <v>33</v>
      </c>
      <c r="C19">
        <v>38</v>
      </c>
      <c r="D19">
        <v>22</v>
      </c>
      <c r="E19" s="6">
        <v>35</v>
      </c>
      <c r="F19" s="6">
        <v>40</v>
      </c>
      <c r="G19" s="6">
        <v>36</v>
      </c>
      <c r="H19" s="6">
        <v>41</v>
      </c>
      <c r="I19" s="6">
        <v>38</v>
      </c>
      <c r="J19" s="6">
        <v>39</v>
      </c>
      <c r="K19" s="6">
        <v>30</v>
      </c>
    </row>
    <row r="20" spans="1:11" ht="15" thickBot="1">
      <c r="A20" t="s">
        <v>34</v>
      </c>
      <c r="C20" s="21">
        <v>0</v>
      </c>
      <c r="D20" s="21">
        <v>15</v>
      </c>
      <c r="E20" s="21">
        <v>8.43</v>
      </c>
      <c r="F20" s="21">
        <v>8.19</v>
      </c>
      <c r="G20" s="21">
        <v>7.36</v>
      </c>
      <c r="H20" s="21">
        <v>13.55</v>
      </c>
      <c r="I20" s="21">
        <v>10.13</v>
      </c>
      <c r="J20" s="21">
        <v>6.42</v>
      </c>
      <c r="K20" s="21">
        <v>13.3</v>
      </c>
    </row>
    <row r="21" spans="1:11" ht="14.25">
      <c r="A21" s="3" t="s">
        <v>4</v>
      </c>
      <c r="C21" s="14">
        <f aca="true" t="shared" si="2" ref="C21:K21">SUM(C19:C20)</f>
        <v>38</v>
      </c>
      <c r="D21" s="14">
        <f t="shared" si="2"/>
        <v>37</v>
      </c>
      <c r="E21" s="18">
        <f t="shared" si="2"/>
        <v>43.43</v>
      </c>
      <c r="F21" s="18">
        <f t="shared" si="2"/>
        <v>48.19</v>
      </c>
      <c r="G21" s="18">
        <f t="shared" si="2"/>
        <v>43.36</v>
      </c>
      <c r="H21" s="14">
        <f t="shared" si="2"/>
        <v>54.55</v>
      </c>
      <c r="I21" s="18">
        <f t="shared" si="2"/>
        <v>48.13</v>
      </c>
      <c r="J21" s="18">
        <f t="shared" si="2"/>
        <v>45.42</v>
      </c>
      <c r="K21" s="18">
        <f t="shared" si="2"/>
        <v>43.3</v>
      </c>
    </row>
    <row r="22" spans="1:11" ht="14.25">
      <c r="A22" s="1" t="s">
        <v>6</v>
      </c>
      <c r="B22" s="1"/>
      <c r="C22" s="17">
        <f>RANK(C21,C21:K21,0)+((COUNT(C21:K21)+1-RANK(C21,C21:K21,0)-RANK(C21,C21:K21,1))/2)</f>
        <v>8</v>
      </c>
      <c r="D22" s="17">
        <f>RANK(D21,C21:K21,0)+((COUNT(C21:K21)+1-RANK(D21,C21:K21,0)-RANK(D21,C21:K21,1))/2)</f>
        <v>9</v>
      </c>
      <c r="E22" s="17">
        <f>RANK(E21,C21:K21,0)+((COUNT(C21:K21)+1-RANK(E21,C21:K21,0)-RANK(E21,C21:K21,1))/2)</f>
        <v>5</v>
      </c>
      <c r="F22" s="17">
        <f>RANK(F21,C21:K21,0)+((COUNT(C21:K21)+1-RANK(F21,C21:K21,0)-RANK(F21,C21:K21,1))/2)</f>
        <v>2</v>
      </c>
      <c r="G22" s="17">
        <f>RANK(G21,C21:K21,0)+((COUNT(C21:K21)+1-RANK(G21,C21:K21,0)-RANK(G21,C21:K21,1))/2)</f>
        <v>6</v>
      </c>
      <c r="H22" s="17">
        <f>RANK(H21,C21:K21,0)+((COUNT(C21:K21)+1-RANK(H21,C21:K21,0)-RANK(H21,C21:K21,1))/2)</f>
        <v>1</v>
      </c>
      <c r="I22" s="17">
        <f>RANK(I21,C21:K21,0)+((COUNT(C21:K21)+1-RANK(I21,C21:K21,0)-RANK(I21,C21:K21,1))/2)</f>
        <v>3</v>
      </c>
      <c r="J22" s="17">
        <f>RANK(J21,C21:K21,0)+((COUNT(C21:K21)+1-RANK(J21,C21:K21,0)-RANK(J21,C21:K21,1))/2)</f>
        <v>4</v>
      </c>
      <c r="K22" s="17">
        <f>RANK(K21,C21:K21,0)+((COUNT(C21:K21)+1-RANK(K21,C21:K21,0)-RANK(K21,C21:K21,1))/2)</f>
        <v>7</v>
      </c>
    </row>
    <row r="23" spans="1:11" ht="14.25">
      <c r="A23" s="8"/>
      <c r="B23" s="8"/>
      <c r="C23" s="8"/>
      <c r="D23" s="8"/>
      <c r="E23" s="8"/>
      <c r="F23" s="8"/>
      <c r="G23" s="7"/>
      <c r="H23" s="8"/>
      <c r="I23" s="8"/>
      <c r="J23" s="8"/>
      <c r="K23" s="7"/>
    </row>
    <row r="24" spans="1:11" ht="14.25">
      <c r="A24" s="2" t="s">
        <v>7</v>
      </c>
      <c r="B24" s="37"/>
      <c r="E24" s="6"/>
      <c r="H24" s="37"/>
      <c r="I24" s="6"/>
      <c r="J24" s="37"/>
      <c r="K24" s="37"/>
    </row>
    <row r="25" spans="1:11" ht="14.25">
      <c r="A25" t="s">
        <v>33</v>
      </c>
      <c r="C25">
        <v>44</v>
      </c>
      <c r="D25">
        <v>35</v>
      </c>
      <c r="E25" s="6">
        <v>40</v>
      </c>
      <c r="F25" s="6">
        <v>46</v>
      </c>
      <c r="G25" s="6">
        <v>43</v>
      </c>
      <c r="H25" s="6">
        <v>43</v>
      </c>
      <c r="I25" s="6">
        <v>42</v>
      </c>
      <c r="J25" s="6">
        <v>43</v>
      </c>
      <c r="K25" s="6">
        <v>36</v>
      </c>
    </row>
    <row r="26" spans="1:11" ht="15" thickBot="1">
      <c r="A26" t="s">
        <v>34</v>
      </c>
      <c r="C26" s="21">
        <v>0</v>
      </c>
      <c r="D26" s="21">
        <v>15</v>
      </c>
      <c r="E26" s="21">
        <v>8.43</v>
      </c>
      <c r="F26" s="21">
        <v>8.19</v>
      </c>
      <c r="G26" s="21">
        <v>7.36</v>
      </c>
      <c r="H26" s="21">
        <v>13.55</v>
      </c>
      <c r="I26" s="21">
        <v>10.13</v>
      </c>
      <c r="J26" s="21">
        <v>6.42</v>
      </c>
      <c r="K26" s="21">
        <v>13.3</v>
      </c>
    </row>
    <row r="27" spans="1:11" ht="14.25">
      <c r="A27" s="3" t="s">
        <v>4</v>
      </c>
      <c r="C27" s="14">
        <f aca="true" t="shared" si="3" ref="C27:K27">SUM(C25:C26)</f>
        <v>44</v>
      </c>
      <c r="D27" s="14">
        <f t="shared" si="3"/>
        <v>50</v>
      </c>
      <c r="E27" s="18">
        <f t="shared" si="3"/>
        <v>48.43</v>
      </c>
      <c r="F27" s="18">
        <f t="shared" si="3"/>
        <v>54.19</v>
      </c>
      <c r="G27" s="18">
        <f t="shared" si="3"/>
        <v>50.36</v>
      </c>
      <c r="H27" s="14">
        <f t="shared" si="3"/>
        <v>56.55</v>
      </c>
      <c r="I27" s="18">
        <f t="shared" si="3"/>
        <v>52.13</v>
      </c>
      <c r="J27" s="18">
        <f t="shared" si="3"/>
        <v>49.42</v>
      </c>
      <c r="K27" s="18">
        <f t="shared" si="3"/>
        <v>49.3</v>
      </c>
    </row>
    <row r="28" spans="1:11" ht="14.25">
      <c r="A28" s="1" t="s">
        <v>8</v>
      </c>
      <c r="C28" s="17">
        <f>RANK(C27,C27:K27,0)+((COUNT(C27:K27)+1-RANK(C27,C27:K27,0)-RANK(C27,C27:K27,1))/2)</f>
        <v>9</v>
      </c>
      <c r="D28" s="17">
        <f>RANK(D27,C27:K27,0)+((COUNT(C27:K27)+1-RANK(D27,C27:K27,0)-RANK(D27,C27:K27,1))/2)</f>
        <v>5</v>
      </c>
      <c r="E28" s="17">
        <f>RANK(E27,C27:K27,0)+((COUNT(C27:K27)+1-RANK(E27,C27:K27,0)-RANK(E27,C27:K27,1))/2)</f>
        <v>8</v>
      </c>
      <c r="F28" s="17">
        <f>RANK(F27,C27:K27,0)+((COUNT(C27:K27)+1-RANK(F27,C27:K27,0)-RANK(F27,C27:K27,1))/2)</f>
        <v>2</v>
      </c>
      <c r="G28" s="17">
        <f>RANK(G27,C27:K27,0)+((COUNT(C27:K27)+1-RANK(G27,C27:K27,0)-RANK(G27,C27:K27,1))/2)</f>
        <v>4</v>
      </c>
      <c r="H28" s="17">
        <f>RANK(H27,C27:K27,0)+((COUNT(C27:K27)+1-RANK(H27,C27:K27,0)-RANK(H27,C27:K27,1))/2)</f>
        <v>1</v>
      </c>
      <c r="I28" s="17">
        <f>RANK(I27,C27:K27,0)+((COUNT(C27:K27)+1-RANK(I27,C27:K27,0)-RANK(I27,C27:K27,1))/2)</f>
        <v>3</v>
      </c>
      <c r="J28" s="17">
        <f>RANK(J27,C27:K27,0)+((COUNT(C27:K27)+1-RANK(J27,C27:K27,0)-RANK(J27,C27:K27,1))/2)</f>
        <v>6</v>
      </c>
      <c r="K28" s="17">
        <f>RANK(K27,C27:K27,0)+((COUNT(C27:K27)+1-RANK(K27,C27:K27,0)-RANK(K27,C27:K27,1))/2)</f>
        <v>7</v>
      </c>
    </row>
    <row r="29" spans="1:11" ht="14.25">
      <c r="A29" s="8"/>
      <c r="B29" s="8"/>
      <c r="C29" s="8"/>
      <c r="D29" s="8"/>
      <c r="E29" s="8"/>
      <c r="F29" s="8"/>
      <c r="G29" s="7"/>
      <c r="H29" s="8"/>
      <c r="I29" s="8"/>
      <c r="J29" s="8"/>
      <c r="K29" s="7"/>
    </row>
    <row r="30" spans="1:11" ht="14.25">
      <c r="A30" s="2" t="s">
        <v>9</v>
      </c>
      <c r="B30" s="37"/>
      <c r="H30" s="37"/>
      <c r="I30" s="37"/>
      <c r="J30" s="37"/>
      <c r="K30" s="37"/>
    </row>
    <row r="31" spans="1:12" ht="14.25">
      <c r="A31" t="s">
        <v>33</v>
      </c>
      <c r="C31">
        <v>45</v>
      </c>
      <c r="D31">
        <v>33</v>
      </c>
      <c r="E31" s="6">
        <v>39</v>
      </c>
      <c r="F31" s="6">
        <v>50</v>
      </c>
      <c r="G31" s="6">
        <v>41</v>
      </c>
      <c r="H31" s="6">
        <v>46</v>
      </c>
      <c r="I31" s="6">
        <v>48</v>
      </c>
      <c r="J31" s="6">
        <v>38</v>
      </c>
      <c r="K31" s="6">
        <v>37</v>
      </c>
      <c r="L31" s="37" t="s">
        <v>61</v>
      </c>
    </row>
    <row r="32" spans="1:11" ht="15" thickBot="1">
      <c r="A32" t="s">
        <v>34</v>
      </c>
      <c r="C32" s="21">
        <v>0</v>
      </c>
      <c r="D32" s="21">
        <v>15</v>
      </c>
      <c r="E32" s="21">
        <v>8.43</v>
      </c>
      <c r="F32" s="21">
        <v>8.19</v>
      </c>
      <c r="G32" s="21">
        <v>7.36</v>
      </c>
      <c r="H32" s="21">
        <v>13.55</v>
      </c>
      <c r="I32" s="21">
        <v>10.13</v>
      </c>
      <c r="J32" s="21">
        <v>6.42</v>
      </c>
      <c r="K32" s="21">
        <v>13.3</v>
      </c>
    </row>
    <row r="33" spans="1:11" ht="14.25">
      <c r="A33" s="3" t="s">
        <v>4</v>
      </c>
      <c r="C33" s="14">
        <f aca="true" t="shared" si="4" ref="C33:K33">SUM(C31:C32)</f>
        <v>45</v>
      </c>
      <c r="D33" s="14">
        <f t="shared" si="4"/>
        <v>48</v>
      </c>
      <c r="E33" s="18">
        <f t="shared" si="4"/>
        <v>47.43</v>
      </c>
      <c r="F33" s="18">
        <f t="shared" si="4"/>
        <v>58.19</v>
      </c>
      <c r="G33" s="18">
        <f t="shared" si="4"/>
        <v>48.36</v>
      </c>
      <c r="H33" s="14">
        <f t="shared" si="4"/>
        <v>59.55</v>
      </c>
      <c r="I33" s="18">
        <f t="shared" si="4"/>
        <v>58.13</v>
      </c>
      <c r="J33" s="18">
        <f t="shared" si="4"/>
        <v>44.42</v>
      </c>
      <c r="K33" s="18">
        <f t="shared" si="4"/>
        <v>50.3</v>
      </c>
    </row>
    <row r="34" spans="1:11" ht="14.25">
      <c r="A34" s="1" t="s">
        <v>10</v>
      </c>
      <c r="B34" s="1"/>
      <c r="C34" s="17">
        <f>RANK(C33,C33:K33,0)+((COUNT(C33:K33)+1-RANK(C33,C33:K33,0)-RANK(C33,C33:K33,1))/2)</f>
        <v>8</v>
      </c>
      <c r="D34" s="17">
        <f>RANK(D33,C33:K33,0)+((COUNT(C33:K33)+1-RANK(D33,C33:K33,0)-RANK(D33,C33:K33,1))/2)</f>
        <v>6</v>
      </c>
      <c r="E34" s="17">
        <f>RANK(E33,C33:K33,0)+((COUNT(C33:K33)+1-RANK(E33,C33:K33,0)-RANK(E33,C33:K33,1))/2)</f>
        <v>7</v>
      </c>
      <c r="F34" s="17">
        <f>RANK(F33,C33:K33,0)+((COUNT(C33:K33)+1-RANK(F33,C33:K33,0)-RANK(F33,C33:K33,1))/2)</f>
        <v>2</v>
      </c>
      <c r="G34" s="17">
        <f>RANK(G33,C33:K33,0)+((COUNT(C33:K33)+1-RANK(G33,C33:K33,0)-RANK(G33,C33:K33,1))/2)</f>
        <v>5</v>
      </c>
      <c r="H34" s="17">
        <f>RANK(H33,C33:K33,0)+((COUNT(C33:K33)+1-RANK(H33,C33:K33,0)-RANK(H33,C33:K33,1))/2)</f>
        <v>1</v>
      </c>
      <c r="I34" s="17">
        <f>RANK(I33,C33:K33,0)+((COUNT(C33:K33)+1-RANK(I33,C33:K33,0)-RANK(I33,C33:K33,1))/2)</f>
        <v>3</v>
      </c>
      <c r="J34" s="17">
        <f>RANK(J33,C33:K33,0)+((COUNT(C33:K33)+1-RANK(J33,C33:K33,0)-RANK(J33,C33:K33,1))/2)</f>
        <v>9</v>
      </c>
      <c r="K34" s="17">
        <f>RANK(K33,C33:K33,0)+((COUNT(C33:K33)+1-RANK(K33,C33:K33,0)-RANK(K33,C33:K33,1))/2)</f>
        <v>4</v>
      </c>
    </row>
    <row r="35" spans="1:11" s="37" customFormat="1" ht="14.25">
      <c r="A35" s="8"/>
      <c r="B35" s="8"/>
      <c r="C35" s="8"/>
      <c r="D35" s="8"/>
      <c r="E35" s="8"/>
      <c r="F35" s="8"/>
      <c r="G35" s="7"/>
      <c r="H35" s="8"/>
      <c r="I35" s="8"/>
      <c r="J35" s="8"/>
      <c r="K35" s="7"/>
    </row>
    <row r="36" spans="1:11" s="37" customFormat="1" ht="14.25">
      <c r="A36" s="6"/>
      <c r="B36" s="6"/>
      <c r="C36" s="6"/>
      <c r="D36" s="6"/>
      <c r="E36" s="6"/>
      <c r="F36" s="6"/>
      <c r="G36" s="9"/>
      <c r="H36" s="6"/>
      <c r="I36" s="6"/>
      <c r="J36" s="6"/>
      <c r="K36" s="9"/>
    </row>
    <row r="37" spans="1:11" s="37" customFormat="1" ht="14.25">
      <c r="A37" s="6"/>
      <c r="B37" s="6"/>
      <c r="C37" s="6"/>
      <c r="D37" s="6"/>
      <c r="E37" s="6"/>
      <c r="F37" s="6"/>
      <c r="G37" s="9"/>
      <c r="H37" s="6"/>
      <c r="I37" s="6"/>
      <c r="J37" s="6"/>
      <c r="K37" s="9"/>
    </row>
    <row r="38" spans="1:11" s="37" customFormat="1" ht="14.25">
      <c r="A38" s="6"/>
      <c r="B38" s="6"/>
      <c r="C38" s="6"/>
      <c r="D38" s="6"/>
      <c r="E38" s="6"/>
      <c r="F38" s="6"/>
      <c r="G38" s="9"/>
      <c r="H38" s="6"/>
      <c r="I38" s="6"/>
      <c r="J38" s="6"/>
      <c r="K38" s="9"/>
    </row>
    <row r="39" spans="1:11" s="37" customFormat="1" ht="14.25">
      <c r="A39" s="6"/>
      <c r="B39" s="6"/>
      <c r="C39" s="6"/>
      <c r="D39" s="6"/>
      <c r="E39" s="6"/>
      <c r="F39" s="6"/>
      <c r="G39" s="9"/>
      <c r="H39" s="6"/>
      <c r="I39" s="6"/>
      <c r="J39" s="6"/>
      <c r="K39" s="9"/>
    </row>
    <row r="40" spans="1:11" s="37" customFormat="1" ht="14.25">
      <c r="A40" s="6"/>
      <c r="B40" s="6"/>
      <c r="C40" s="6"/>
      <c r="D40" s="6"/>
      <c r="E40" s="6"/>
      <c r="F40" s="6"/>
      <c r="G40" s="9"/>
      <c r="H40" s="6"/>
      <c r="I40" s="6"/>
      <c r="J40" s="6"/>
      <c r="K40" s="9"/>
    </row>
    <row r="41" spans="1:11" s="6" customFormat="1" ht="14.25">
      <c r="A41" s="15"/>
      <c r="B41" s="15" t="s">
        <v>11</v>
      </c>
      <c r="C41" s="15"/>
      <c r="D41" s="15"/>
      <c r="E41" s="15"/>
      <c r="F41" s="15"/>
      <c r="G41" s="15"/>
      <c r="H41" s="15"/>
      <c r="I41" s="15"/>
      <c r="J41" s="15"/>
      <c r="K41" s="15"/>
    </row>
    <row r="42" ht="14.25">
      <c r="E42" s="6"/>
    </row>
    <row r="43" spans="1:11" ht="14.25">
      <c r="A43" t="s">
        <v>12</v>
      </c>
      <c r="C43" s="14">
        <f aca="true" t="shared" si="5" ref="C43:K43">C10</f>
        <v>9</v>
      </c>
      <c r="D43" s="14">
        <f t="shared" si="5"/>
        <v>6</v>
      </c>
      <c r="E43" s="18">
        <f t="shared" si="5"/>
        <v>8</v>
      </c>
      <c r="F43" s="14">
        <f t="shared" si="5"/>
        <v>3</v>
      </c>
      <c r="G43" s="14">
        <f t="shared" si="5"/>
        <v>7</v>
      </c>
      <c r="H43" s="14">
        <f t="shared" si="5"/>
        <v>1</v>
      </c>
      <c r="I43" s="18">
        <f t="shared" si="5"/>
        <v>2</v>
      </c>
      <c r="J43" s="14">
        <f t="shared" si="5"/>
        <v>4</v>
      </c>
      <c r="K43" s="14">
        <f t="shared" si="5"/>
        <v>5</v>
      </c>
    </row>
    <row r="44" spans="1:11" ht="14.25">
      <c r="A44" t="s">
        <v>22</v>
      </c>
      <c r="C44" s="14">
        <f aca="true" t="shared" si="6" ref="C44:K44">C16</f>
        <v>9</v>
      </c>
      <c r="D44" s="14">
        <f t="shared" si="6"/>
        <v>3</v>
      </c>
      <c r="E44" s="18">
        <f t="shared" si="6"/>
        <v>5</v>
      </c>
      <c r="F44" s="14">
        <f t="shared" si="6"/>
        <v>2</v>
      </c>
      <c r="G44" s="14">
        <f t="shared" si="6"/>
        <v>6</v>
      </c>
      <c r="H44" s="14">
        <f t="shared" si="6"/>
        <v>1</v>
      </c>
      <c r="I44" s="18">
        <f t="shared" si="6"/>
        <v>7</v>
      </c>
      <c r="J44" s="14">
        <f t="shared" si="6"/>
        <v>8</v>
      </c>
      <c r="K44" s="14">
        <f t="shared" si="6"/>
        <v>4</v>
      </c>
    </row>
    <row r="45" spans="1:11" ht="14.25">
      <c r="A45" t="s">
        <v>13</v>
      </c>
      <c r="C45" s="14">
        <f aca="true" t="shared" si="7" ref="C45:K45">C22</f>
        <v>8</v>
      </c>
      <c r="D45" s="14">
        <f t="shared" si="7"/>
        <v>9</v>
      </c>
      <c r="E45" s="18">
        <f t="shared" si="7"/>
        <v>5</v>
      </c>
      <c r="F45" s="14">
        <f t="shared" si="7"/>
        <v>2</v>
      </c>
      <c r="G45" s="14">
        <f t="shared" si="7"/>
        <v>6</v>
      </c>
      <c r="H45" s="14">
        <f t="shared" si="7"/>
        <v>1</v>
      </c>
      <c r="I45" s="18">
        <f t="shared" si="7"/>
        <v>3</v>
      </c>
      <c r="J45" s="14">
        <f t="shared" si="7"/>
        <v>4</v>
      </c>
      <c r="K45" s="14">
        <f t="shared" si="7"/>
        <v>7</v>
      </c>
    </row>
    <row r="46" spans="1:11" ht="14.25">
      <c r="A46" t="s">
        <v>14</v>
      </c>
      <c r="C46" s="14">
        <f aca="true" t="shared" si="8" ref="C46:K46">C28</f>
        <v>9</v>
      </c>
      <c r="D46" s="14">
        <f t="shared" si="8"/>
        <v>5</v>
      </c>
      <c r="E46" s="18">
        <f t="shared" si="8"/>
        <v>8</v>
      </c>
      <c r="F46" s="14">
        <f t="shared" si="8"/>
        <v>2</v>
      </c>
      <c r="G46" s="14">
        <f t="shared" si="8"/>
        <v>4</v>
      </c>
      <c r="H46" s="14">
        <f t="shared" si="8"/>
        <v>1</v>
      </c>
      <c r="I46" s="18">
        <f t="shared" si="8"/>
        <v>3</v>
      </c>
      <c r="J46" s="14">
        <f t="shared" si="8"/>
        <v>6</v>
      </c>
      <c r="K46" s="14">
        <f t="shared" si="8"/>
        <v>7</v>
      </c>
    </row>
    <row r="47" spans="1:11" ht="14.25">
      <c r="A47" t="s">
        <v>15</v>
      </c>
      <c r="C47" s="14">
        <f aca="true" t="shared" si="9" ref="C47:K47">C34</f>
        <v>8</v>
      </c>
      <c r="D47" s="14">
        <f t="shared" si="9"/>
        <v>6</v>
      </c>
      <c r="E47" s="18">
        <f t="shared" si="9"/>
        <v>7</v>
      </c>
      <c r="F47" s="14">
        <f t="shared" si="9"/>
        <v>2</v>
      </c>
      <c r="G47" s="14">
        <f t="shared" si="9"/>
        <v>5</v>
      </c>
      <c r="H47" s="14">
        <f t="shared" si="9"/>
        <v>1</v>
      </c>
      <c r="I47" s="18">
        <f t="shared" si="9"/>
        <v>3</v>
      </c>
      <c r="J47" s="14">
        <f t="shared" si="9"/>
        <v>9</v>
      </c>
      <c r="K47" s="14">
        <f t="shared" si="9"/>
        <v>4</v>
      </c>
    </row>
    <row r="48" spans="2:11" ht="14.25">
      <c r="B48" s="1" t="s">
        <v>20</v>
      </c>
      <c r="C48" s="17">
        <f>SUM(C43:C47)</f>
        <v>43</v>
      </c>
      <c r="D48" s="17">
        <f aca="true" t="shared" si="10" ref="D48:K48">SUM(D43:D47)</f>
        <v>29</v>
      </c>
      <c r="E48" s="17">
        <f t="shared" si="10"/>
        <v>33</v>
      </c>
      <c r="F48" s="17">
        <f t="shared" si="10"/>
        <v>11</v>
      </c>
      <c r="G48" s="17">
        <f t="shared" si="10"/>
        <v>28</v>
      </c>
      <c r="H48" s="17">
        <f t="shared" si="10"/>
        <v>5</v>
      </c>
      <c r="I48" s="17">
        <f t="shared" si="10"/>
        <v>18</v>
      </c>
      <c r="J48" s="17">
        <f t="shared" si="10"/>
        <v>31</v>
      </c>
      <c r="K48" s="17">
        <f t="shared" si="10"/>
        <v>27</v>
      </c>
    </row>
    <row r="49" spans="3:11" ht="14.25">
      <c r="C49" s="11"/>
      <c r="D49" s="11"/>
      <c r="E49" s="13"/>
      <c r="F49" s="11"/>
      <c r="H49" s="11"/>
      <c r="I49" s="13"/>
      <c r="J49" s="11"/>
      <c r="K49" s="37"/>
    </row>
    <row r="50" spans="1:11" ht="14.25">
      <c r="A50" s="1"/>
      <c r="B50" s="1"/>
      <c r="C50" s="12"/>
      <c r="D50" s="12"/>
      <c r="E50" s="16"/>
      <c r="F50" s="12"/>
      <c r="H50" s="12"/>
      <c r="I50" s="16"/>
      <c r="J50" s="12"/>
      <c r="K50" s="37"/>
    </row>
    <row r="51" spans="3:11" ht="14.25">
      <c r="C51" s="11"/>
      <c r="D51" s="11"/>
      <c r="E51" s="13"/>
      <c r="F51" s="13"/>
      <c r="H51" s="11"/>
      <c r="I51" s="13"/>
      <c r="J51" s="13"/>
      <c r="K51" s="37"/>
    </row>
    <row r="52" spans="1:11" ht="14.25">
      <c r="A52" s="1" t="s">
        <v>17</v>
      </c>
      <c r="B52" s="1"/>
      <c r="C52" s="17">
        <f>RANK(C48,C48:K48,1)+((COUNT(C48:K48)+1-RANK(C48,C48:K48,0)-RANK(C48,C48:K48,1))/2)</f>
        <v>9</v>
      </c>
      <c r="D52" s="17">
        <f>RANK(D48,C48:K48,1)+((COUNT(C48:K48)+1-RANK(D48,C48:K48,0)-RANK(D48,C48:K48,1))/2)</f>
        <v>6</v>
      </c>
      <c r="E52" s="17">
        <f>RANK(E48,C48:K48,1)+((COUNT(C48:K48)+1-RANK(E48,C48:K48,0)-RANK(E48,C48:K48,1))/2)</f>
        <v>8</v>
      </c>
      <c r="F52" s="17">
        <f>RANK(F48,C48:K48,1)+((COUNT(C48:K48)+1-RANK(F48,C48:K48,0)-RANK(F48,C48:K48,1))/2)</f>
        <v>2</v>
      </c>
      <c r="G52" s="17">
        <f>RANK(G48,C48:K48,1)+((COUNT(C48:K48)+1-RANK(G48,C48:K48,0)-RANK(G48,C48:K48,1))/2)</f>
        <v>5</v>
      </c>
      <c r="H52" s="17">
        <f>RANK(H48,C48:K48,1)+((COUNT(C48:K48)+1-RANK(H48,C48:K48,0)-RANK(H48,C48:K48,1))/2)</f>
        <v>1</v>
      </c>
      <c r="I52" s="17">
        <f>RANK(I48,C48:K48,1)+((COUNT(C48:K48)+1-RANK(I48,C48:K48,0)-RANK(I48,C48:K48,1))/2)</f>
        <v>3</v>
      </c>
      <c r="J52" s="17">
        <f>RANK(J48,C48:K48,1)+((COUNT(C48:K48)+1-RANK(J48,C48:K48,0)-RANK(J48,C48:K48,1))/2)</f>
        <v>7</v>
      </c>
      <c r="K52" s="17">
        <f>RANK(K48,C48:K48,1)+((COUNT(C48:K48)+1-RANK(K48,C48:K48,0)-RANK(K48,C48:K48,1))/2)</f>
        <v>4</v>
      </c>
    </row>
    <row r="53" spans="1:11" ht="14.25">
      <c r="A53" t="s">
        <v>21</v>
      </c>
      <c r="H53" s="37"/>
      <c r="I53" s="37"/>
      <c r="J53" s="37"/>
      <c r="K53" s="37"/>
    </row>
    <row r="54" spans="8:11" ht="14.25">
      <c r="H54" s="37"/>
      <c r="I54" s="37"/>
      <c r="J54" s="37"/>
      <c r="K54" s="37"/>
    </row>
    <row r="55" spans="1:11" ht="14.25">
      <c r="A55" t="s">
        <v>28</v>
      </c>
      <c r="C55" s="10" t="s">
        <v>63</v>
      </c>
      <c r="D55" s="10" t="s">
        <v>63</v>
      </c>
      <c r="E55" s="10" t="s">
        <v>63</v>
      </c>
      <c r="F55" s="10" t="s">
        <v>62</v>
      </c>
      <c r="G55" s="10" t="s">
        <v>30</v>
      </c>
      <c r="H55" s="10" t="s">
        <v>62</v>
      </c>
      <c r="I55" s="10" t="s">
        <v>29</v>
      </c>
      <c r="J55" s="10" t="s">
        <v>30</v>
      </c>
      <c r="K55" s="10" t="s">
        <v>30</v>
      </c>
    </row>
    <row r="57" spans="1:11" ht="15" thickBot="1">
      <c r="A57" s="41" t="s">
        <v>27</v>
      </c>
      <c r="B57" s="41"/>
      <c r="C57" s="41"/>
      <c r="D57" s="41"/>
      <c r="E57" s="41"/>
      <c r="F57" s="41"/>
      <c r="G57" s="31"/>
      <c r="H57" s="31"/>
      <c r="I57" s="31"/>
      <c r="J57" s="31"/>
      <c r="K57" s="31"/>
    </row>
    <row r="58" spans="1:11" ht="14.25">
      <c r="A58" s="26" t="s">
        <v>23</v>
      </c>
      <c r="B58" s="26"/>
      <c r="C58" s="27">
        <f aca="true" t="shared" si="11" ref="C58:K58">C9+C15+C21+C27+C33</f>
        <v>208</v>
      </c>
      <c r="D58" s="27">
        <f t="shared" si="11"/>
        <v>232</v>
      </c>
      <c r="E58" s="27">
        <f t="shared" si="11"/>
        <v>229.15</v>
      </c>
      <c r="F58" s="27">
        <f t="shared" si="11"/>
        <v>262.95</v>
      </c>
      <c r="G58" s="27">
        <f t="shared" si="11"/>
        <v>234.8</v>
      </c>
      <c r="H58" s="27">
        <f t="shared" si="11"/>
        <v>279.75</v>
      </c>
      <c r="I58" s="27">
        <f t="shared" si="11"/>
        <v>256.65000000000003</v>
      </c>
      <c r="J58" s="27">
        <f t="shared" si="11"/>
        <v>233.10000000000002</v>
      </c>
      <c r="K58" s="27">
        <f t="shared" si="11"/>
        <v>239.5</v>
      </c>
    </row>
    <row r="59" spans="1:11" ht="14.25">
      <c r="A59" s="26" t="s">
        <v>25</v>
      </c>
      <c r="B59" s="26"/>
      <c r="C59" s="27">
        <f>RANK(C58,C58:K58,0)</f>
        <v>9</v>
      </c>
      <c r="D59" s="27">
        <f>RANK(D58,C58:K58,0)</f>
        <v>7</v>
      </c>
      <c r="E59" s="27">
        <f>RANK(E58,C58:K58,0)</f>
        <v>8</v>
      </c>
      <c r="F59" s="27">
        <f>RANK(F58,C58:K58,0)</f>
        <v>2</v>
      </c>
      <c r="G59" s="27">
        <f>RANK(G58,C58:GK58,0)</f>
        <v>5</v>
      </c>
      <c r="H59" s="27">
        <f>RANK(H58,C58:K58,0)</f>
        <v>1</v>
      </c>
      <c r="I59" s="27">
        <f>RANK(I58,C58:K58,0)</f>
        <v>3</v>
      </c>
      <c r="J59" s="27">
        <f>RANK(J58,C58:K58,0)</f>
        <v>6</v>
      </c>
      <c r="K59" s="27">
        <f>RANK(K58,C58:K58,0)</f>
        <v>4</v>
      </c>
    </row>
    <row r="60" spans="1:11" ht="14.25">
      <c r="A60" s="26" t="s">
        <v>24</v>
      </c>
      <c r="B60" s="26"/>
      <c r="C60" s="27">
        <f aca="true" t="shared" si="12" ref="C60:K60">C58/5</f>
        <v>41.6</v>
      </c>
      <c r="D60" s="27">
        <f t="shared" si="12"/>
        <v>46.4</v>
      </c>
      <c r="E60" s="27">
        <f t="shared" si="12"/>
        <v>45.83</v>
      </c>
      <c r="F60" s="27">
        <f t="shared" si="12"/>
        <v>52.589999999999996</v>
      </c>
      <c r="G60" s="27">
        <f t="shared" si="12"/>
        <v>46.96</v>
      </c>
      <c r="H60" s="27">
        <f t="shared" si="12"/>
        <v>55.95</v>
      </c>
      <c r="I60" s="27">
        <f t="shared" si="12"/>
        <v>51.330000000000005</v>
      </c>
      <c r="J60" s="27">
        <f t="shared" si="12"/>
        <v>46.620000000000005</v>
      </c>
      <c r="K60" s="27">
        <f t="shared" si="12"/>
        <v>47.9</v>
      </c>
    </row>
    <row r="61" spans="1:11" ht="14.25">
      <c r="A61" s="26" t="s">
        <v>26</v>
      </c>
      <c r="B61" s="26"/>
      <c r="C61" s="27">
        <f>RANK(C60,C60:K60,0)</f>
        <v>9</v>
      </c>
      <c r="D61" s="27">
        <f>RANK(D60,C60:K60,0)</f>
        <v>7</v>
      </c>
      <c r="E61" s="27">
        <f>RANK(E60,C60:K60,0)</f>
        <v>8</v>
      </c>
      <c r="F61" s="27">
        <f>RANK(F60,C60:K60,0)</f>
        <v>2</v>
      </c>
      <c r="G61" s="27">
        <f>RANK(G60,C60:K60,0)</f>
        <v>5</v>
      </c>
      <c r="H61" s="27">
        <f>RANK(H60,C60:K60,0)</f>
        <v>1</v>
      </c>
      <c r="I61" s="27">
        <f>RANK(I60,C60:K60,0)</f>
        <v>3</v>
      </c>
      <c r="J61" s="27">
        <f>RANK(J60,C60:K60,0)</f>
        <v>6</v>
      </c>
      <c r="K61" s="27">
        <f>RANK(K60,C60:K60,0)</f>
        <v>4</v>
      </c>
    </row>
    <row r="62" spans="1:11" s="37" customFormat="1" ht="14.25">
      <c r="A62" s="6"/>
      <c r="B62" s="6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37" customFormat="1" ht="14.25">
      <c r="A63" s="6"/>
      <c r="B63" s="6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37" customFormat="1" ht="14.25">
      <c r="A64" s="6"/>
      <c r="B64" s="6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37" customFormat="1" ht="14.25">
      <c r="A65" s="6"/>
      <c r="B65" s="6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37" customFormat="1" ht="14.25">
      <c r="A66" s="6"/>
      <c r="B66" s="6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37" customFormat="1" ht="14.25">
      <c r="A67" s="6"/>
      <c r="B67" s="6"/>
      <c r="C67" s="18"/>
      <c r="D67" s="18"/>
      <c r="E67" s="18"/>
      <c r="F67" s="18"/>
      <c r="G67" s="18"/>
      <c r="H67" s="18"/>
      <c r="I67" s="18"/>
      <c r="J67" s="18"/>
      <c r="K67" s="18"/>
    </row>
    <row r="68" spans="1:11" s="37" customFormat="1" ht="14.25">
      <c r="A68" s="6"/>
      <c r="B68" s="6"/>
      <c r="C68" s="18"/>
      <c r="D68" s="18"/>
      <c r="E68" s="18"/>
      <c r="F68" s="18"/>
      <c r="G68" s="18"/>
      <c r="H68" s="18"/>
      <c r="I68" s="18"/>
      <c r="J68" s="18"/>
      <c r="K68" s="18"/>
    </row>
    <row r="69" spans="1:11" s="37" customFormat="1" ht="14.25">
      <c r="A69" s="6"/>
      <c r="B69" s="6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37" customFormat="1" ht="14.25">
      <c r="A70" s="6"/>
      <c r="B70" s="6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37" customFormat="1" ht="14.25">
      <c r="A71" s="6"/>
      <c r="B71" s="6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37" customFormat="1" ht="14.25">
      <c r="A72" s="6"/>
      <c r="B72" s="6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37" customFormat="1" ht="14.25">
      <c r="A73" s="6"/>
      <c r="B73" s="6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37" customFormat="1" ht="14.25">
      <c r="A74" s="6"/>
      <c r="B74" s="6"/>
      <c r="C74" s="18"/>
      <c r="D74" s="18"/>
      <c r="E74" s="18"/>
      <c r="F74" s="18"/>
      <c r="G74" s="18"/>
      <c r="H74" s="18"/>
      <c r="I74" s="18"/>
      <c r="J74" s="18"/>
      <c r="K74" s="18"/>
    </row>
    <row r="75" spans="1:11" s="37" customFormat="1" ht="14.25">
      <c r="A75" s="6"/>
      <c r="B75" s="6"/>
      <c r="C75" s="18"/>
      <c r="D75" s="18"/>
      <c r="E75" s="18"/>
      <c r="F75" s="18"/>
      <c r="G75" s="18"/>
      <c r="H75" s="18"/>
      <c r="I75" s="18"/>
      <c r="J75" s="18"/>
      <c r="K75" s="18"/>
    </row>
    <row r="76" spans="1:11" s="37" customFormat="1" ht="14.25">
      <c r="A76" s="6"/>
      <c r="B76" s="6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37" customFormat="1" ht="14.25">
      <c r="A77" s="6"/>
      <c r="B77" s="6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37" customFormat="1" ht="14.25">
      <c r="A78" s="6"/>
      <c r="B78" s="6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37" customFormat="1" ht="14.25">
      <c r="A79" s="6"/>
      <c r="B79" s="6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4.25">
      <c r="A80" s="40" t="s">
        <v>18</v>
      </c>
      <c r="B80" s="40"/>
      <c r="C80" s="40"/>
      <c r="D80" s="40"/>
      <c r="E80" s="40"/>
      <c r="F80" s="40"/>
      <c r="G80" s="33"/>
      <c r="H80" s="33"/>
      <c r="I80" s="33"/>
      <c r="J80" s="33"/>
      <c r="K80" s="33"/>
    </row>
    <row r="81" spans="3:11" ht="14.25">
      <c r="C81" s="2" t="s">
        <v>42</v>
      </c>
      <c r="D81" s="2" t="s">
        <v>43</v>
      </c>
      <c r="E81" s="2" t="s">
        <v>44</v>
      </c>
      <c r="F81" s="2" t="s">
        <v>45</v>
      </c>
      <c r="G81" s="2" t="s">
        <v>46</v>
      </c>
      <c r="H81" s="2" t="s">
        <v>47</v>
      </c>
      <c r="I81" s="2" t="s">
        <v>49</v>
      </c>
      <c r="J81" s="2" t="s">
        <v>50</v>
      </c>
      <c r="K81" s="2" t="s">
        <v>51</v>
      </c>
    </row>
    <row r="82" spans="1:11" ht="14.25">
      <c r="A82" s="9" t="s">
        <v>0</v>
      </c>
      <c r="B82" s="6"/>
      <c r="C82" s="6"/>
      <c r="D82" s="6"/>
      <c r="E82" s="6"/>
      <c r="F82" s="6"/>
      <c r="H82" s="6"/>
      <c r="I82" s="6"/>
      <c r="J82" s="6"/>
      <c r="K82" s="37"/>
    </row>
    <row r="83" spans="1:11" ht="14.25">
      <c r="A83" s="6" t="s">
        <v>19</v>
      </c>
      <c r="B83" s="6"/>
      <c r="C83" s="18">
        <v>0</v>
      </c>
      <c r="D83" s="18">
        <v>0</v>
      </c>
      <c r="E83" s="23">
        <v>0</v>
      </c>
      <c r="F83" s="18">
        <v>31</v>
      </c>
      <c r="G83" s="18">
        <v>0</v>
      </c>
      <c r="H83" s="18">
        <v>26</v>
      </c>
      <c r="I83" s="23">
        <v>25</v>
      </c>
      <c r="J83" s="18">
        <v>0</v>
      </c>
      <c r="K83" s="18">
        <v>0</v>
      </c>
    </row>
    <row r="84" spans="1:11" ht="14.25">
      <c r="A84" s="6" t="s">
        <v>16</v>
      </c>
      <c r="B84" s="6"/>
      <c r="C84" s="28">
        <f>RANK(C83,C83:K83,0)+((COUNT(C83:K83)+1-RANK(C83,C83:K83,0)-RANK(C83,C83:K83,1))/2)</f>
        <v>6.5</v>
      </c>
      <c r="D84" s="28">
        <f>RANK(D83,C83:K83,0)+((COUNT(C83:K83)+1-RANK(D83,C83:K83,0)-RANK(D83,C83:K83,1))/2)</f>
        <v>6.5</v>
      </c>
      <c r="E84" s="29">
        <f>RANK(E83,C83:K83,0)+((COUNT(C83:K83)+1-RANK(E83,C83:K83,0)-RANK(E83,C83:K83,1))/2)</f>
        <v>6.5</v>
      </c>
      <c r="F84" s="28">
        <f>RANK(F83,C83:K83,0)+((COUNT(C83:K83)+1-RANK(F83,C83:K83,0)-RANK(F83,C83:K83,1))/2)</f>
        <v>1</v>
      </c>
      <c r="G84" s="28">
        <f>RANK(G83,C83:K83,0)+((COUNT(C83:K83)+1-RANK(G83,C83:K83,0)-RANK(G83,C83:K83,1))/2)</f>
        <v>6.5</v>
      </c>
      <c r="H84" s="28">
        <f>RANK(H83,C83:K83,0)+((COUNT(C83:K83)+1-RANK(H83,C83:K83,0)-RANK(H83,C83:K83,1))/2)</f>
        <v>2</v>
      </c>
      <c r="I84" s="29">
        <f>RANK(I83,C83:K83,0)+((COUNT(C83:K83)+1-RANK(I83,C83:K83,0)-RANK(I83,C83:K83,1))/2)</f>
        <v>3</v>
      </c>
      <c r="J84" s="28">
        <f>RANK(J83,C83:K83,0)+((COUNT(C83:K83)+1-RANK(J83,C83:K83,0)-RANK(J83,C83:K83,1))/2)</f>
        <v>6.5</v>
      </c>
      <c r="K84" s="28">
        <f>RANK(K83,C83:K83,0)+((COUNT(C83:K83)+1-RANK(K83,C83:K83,0)-RANK(K83,C83:K83,1))/2)</f>
        <v>6.5</v>
      </c>
    </row>
    <row r="85" spans="1:11" ht="14.25">
      <c r="A85" s="6"/>
      <c r="B85" s="6"/>
      <c r="C85" s="6"/>
      <c r="D85" s="6"/>
      <c r="E85" s="19"/>
      <c r="F85" s="6"/>
      <c r="H85" s="6"/>
      <c r="I85" s="19"/>
      <c r="J85" s="6"/>
      <c r="K85" s="37"/>
    </row>
    <row r="86" spans="1:11" ht="14.25">
      <c r="A86" s="9" t="s">
        <v>2</v>
      </c>
      <c r="B86" s="6"/>
      <c r="C86" s="6"/>
      <c r="D86" s="6"/>
      <c r="E86" s="19"/>
      <c r="F86" s="6"/>
      <c r="H86" s="6"/>
      <c r="I86" s="19"/>
      <c r="J86" s="6"/>
      <c r="K86" s="37"/>
    </row>
    <row r="87" spans="1:11" ht="14.25">
      <c r="A87" s="6" t="s">
        <v>19</v>
      </c>
      <c r="B87" s="6"/>
      <c r="C87" s="18">
        <v>0</v>
      </c>
      <c r="D87" s="18">
        <v>0</v>
      </c>
      <c r="E87" s="23">
        <v>0</v>
      </c>
      <c r="F87" s="18">
        <v>31</v>
      </c>
      <c r="G87" s="18">
        <v>0</v>
      </c>
      <c r="H87" s="18">
        <v>25</v>
      </c>
      <c r="I87" s="23">
        <v>26</v>
      </c>
      <c r="J87" s="18">
        <v>0</v>
      </c>
      <c r="K87" s="18">
        <v>0</v>
      </c>
    </row>
    <row r="88" spans="1:11" ht="14.25">
      <c r="A88" s="6" t="s">
        <v>16</v>
      </c>
      <c r="B88" s="6"/>
      <c r="C88" s="28">
        <f>RANK(C87,C87:K87,0)+((COUNT(C87:K87)+1-RANK(C87,C87:K87,0)-RANK(C87,C87:K87,1))/2)</f>
        <v>6.5</v>
      </c>
      <c r="D88" s="28">
        <f>RANK(D87,C87:K87,0)+((COUNT(C87:K87)+1-RANK(D87,C87:K87,0)-RANK(D87,C87:K87,1))/2)</f>
        <v>6.5</v>
      </c>
      <c r="E88" s="29">
        <f>RANK(E87,C87:K87,0)+((COUNT(C87:K87)+1-RANK(E87,C87:K87,0)-RANK(E87,C87:K87,1))/2)</f>
        <v>6.5</v>
      </c>
      <c r="F88" s="28">
        <f>RANK(F87,C87:K87,0)+((COUNT(C87:K87)+1-RANK(F87,C87:K87,0)-RANK(F87,C87:K87,1))/2)</f>
        <v>1</v>
      </c>
      <c r="G88" s="28">
        <f>RANK(G87,C87:K87,0)+((COUNT(C87:K87)+1-RANK(G87,C87:K87,0)-RANK(G87,C87:K87,1))/2)</f>
        <v>6.5</v>
      </c>
      <c r="H88" s="28">
        <f>RANK(H87,C87:K87,0)+((COUNT(C87:K87)+1-RANK(H87,C87:K87,0)-RANK(H87,C87:K87,1))/2)</f>
        <v>3</v>
      </c>
      <c r="I88" s="29">
        <f>RANK(I87,C87:K87,0)+((COUNT(C87:K87)+1-RANK(I87,C87:K87,0)-RANK(I87,C87:K87,1))/2)</f>
        <v>2</v>
      </c>
      <c r="J88" s="28">
        <f>RANK(J87,C87:K87,0)+((COUNT(C87:K87)+1-RANK(J87,C87:K87,0)-RANK(J87,C87:K87,1))/2)</f>
        <v>6.5</v>
      </c>
      <c r="K88" s="28">
        <f>RANK(K87,C87:K87,0)+((COUNT(C87:K87)+1-RANK(K87,C87:K87,0)-RANK(K87,C87:K87,1))/2)</f>
        <v>6.5</v>
      </c>
    </row>
    <row r="89" spans="1:11" ht="14.25">
      <c r="A89" s="6"/>
      <c r="B89" s="6"/>
      <c r="C89" s="6"/>
      <c r="D89" s="6"/>
      <c r="E89" s="19"/>
      <c r="F89" s="6"/>
      <c r="H89" s="6"/>
      <c r="I89" s="19"/>
      <c r="J89" s="6"/>
      <c r="K89" s="37"/>
    </row>
    <row r="90" spans="1:11" ht="14.25">
      <c r="A90" s="9" t="s">
        <v>5</v>
      </c>
      <c r="B90" s="6"/>
      <c r="C90" s="6"/>
      <c r="D90" s="6"/>
      <c r="E90" s="19"/>
      <c r="F90" s="6"/>
      <c r="H90" s="6"/>
      <c r="I90" s="19"/>
      <c r="J90" s="6"/>
      <c r="K90" s="37"/>
    </row>
    <row r="91" spans="1:11" ht="14.25">
      <c r="A91" s="6" t="s">
        <v>19</v>
      </c>
      <c r="B91" s="6"/>
      <c r="C91" s="18">
        <v>0</v>
      </c>
      <c r="D91" s="18">
        <v>0</v>
      </c>
      <c r="E91" s="23">
        <v>0</v>
      </c>
      <c r="F91" s="18">
        <v>28</v>
      </c>
      <c r="G91" s="18">
        <v>0</v>
      </c>
      <c r="H91" s="18">
        <v>27</v>
      </c>
      <c r="I91" s="23">
        <v>25</v>
      </c>
      <c r="J91" s="18">
        <v>0</v>
      </c>
      <c r="K91" s="18">
        <v>0</v>
      </c>
    </row>
    <row r="92" spans="1:11" ht="14.25">
      <c r="A92" s="6" t="s">
        <v>16</v>
      </c>
      <c r="B92" s="6"/>
      <c r="C92" s="28">
        <f>RANK(C91,C91:K91,0)+((COUNT(C91:K91)+1-RANK(C91,C91:K91,0)-RANK(C91,C91:K91,1))/2)</f>
        <v>6.5</v>
      </c>
      <c r="D92" s="28">
        <f>RANK(D91,C91:K91,0)+((COUNT(C91:K91)+1-RANK(D91,C91:K91,0)-RANK(D91,C91:K91,1))/2)</f>
        <v>6.5</v>
      </c>
      <c r="E92" s="29">
        <f>RANK(E91,C91:K91,0)+((COUNT(C91:K91)+1-RANK(E91,C91:K91,0)-RANK(E91,C91:K91,1))/2)</f>
        <v>6.5</v>
      </c>
      <c r="F92" s="28">
        <f>RANK(F91,C91:K91,0)+((COUNT(C91:K91)+1-RANK(F91,C91:K91,0)-RANK(F91,C91:K91,1))/2)</f>
        <v>1</v>
      </c>
      <c r="G92" s="28">
        <f>RANK(G91,C91:K91,0)+((COUNT(C91:K91)+1-RANK(G91,C91:K91,0)-RANK(G91,C91:K91,1))/2)</f>
        <v>6.5</v>
      </c>
      <c r="H92" s="28">
        <f>RANK(H91,C91:K91,0)+((COUNT(C91:K91)+1-RANK(H91,C91:K91,0)-RANK(H91,C91:K91,1))/2)</f>
        <v>2</v>
      </c>
      <c r="I92" s="29">
        <f>RANK(I91,C91:K91,0)+((COUNT(C91:K91)+1-RANK(I91,C91:K91,0)-RANK(I91,C91:K91,1))/2)</f>
        <v>3</v>
      </c>
      <c r="J92" s="28">
        <f>RANK(J91,C91:K91,0)+((COUNT(C91:K91)+1-RANK(J91,C91:K91,0)-RANK(J91,C91:K91,1))/2)</f>
        <v>6.5</v>
      </c>
      <c r="K92" s="28">
        <f>RANK(K91,C91:K91,0)+((COUNT(C91:K91)+1-RANK(K91,C91:K91,0)-RANK(K91,C91:K91,1))/2)</f>
        <v>6.5</v>
      </c>
    </row>
    <row r="93" spans="1:11" ht="14.25">
      <c r="A93" s="6"/>
      <c r="B93" s="6"/>
      <c r="C93" s="6"/>
      <c r="D93" s="6"/>
      <c r="E93" s="19"/>
      <c r="F93" s="6"/>
      <c r="H93" s="6"/>
      <c r="I93" s="19"/>
      <c r="J93" s="6"/>
      <c r="K93" s="37"/>
    </row>
    <row r="94" spans="1:11" ht="14.25">
      <c r="A94" s="9" t="s">
        <v>7</v>
      </c>
      <c r="B94" s="6"/>
      <c r="C94" s="6"/>
      <c r="D94" s="6"/>
      <c r="E94" s="19"/>
      <c r="F94" s="6"/>
      <c r="H94" s="6"/>
      <c r="I94" s="19"/>
      <c r="J94" s="6"/>
      <c r="K94" s="37"/>
    </row>
    <row r="95" spans="1:11" ht="14.25">
      <c r="A95" s="6" t="s">
        <v>19</v>
      </c>
      <c r="B95" s="6"/>
      <c r="C95" s="18">
        <v>0</v>
      </c>
      <c r="D95" s="18">
        <v>0</v>
      </c>
      <c r="E95" s="23">
        <v>0</v>
      </c>
      <c r="F95" s="18">
        <v>34</v>
      </c>
      <c r="G95" s="18">
        <v>0</v>
      </c>
      <c r="H95" s="18">
        <v>25</v>
      </c>
      <c r="I95" s="23">
        <v>27</v>
      </c>
      <c r="J95" s="18">
        <v>0</v>
      </c>
      <c r="K95" s="18">
        <v>0</v>
      </c>
    </row>
    <row r="96" spans="1:11" ht="14.25">
      <c r="A96" s="6" t="s">
        <v>16</v>
      </c>
      <c r="B96" s="6"/>
      <c r="C96" s="28">
        <f>RANK(C95,C95:K95,0)+((COUNT(C95:K95)+1-RANK(C95,C95:K95,0)-RANK(C95,C95:K95,1))/2)</f>
        <v>6.5</v>
      </c>
      <c r="D96" s="28">
        <f>RANK(D95,C95:K95,0)+((COUNT(C95:K95)+1-RANK(D95,C95:K95,0)-RANK(D95,C95:K95,1))/2)</f>
        <v>6.5</v>
      </c>
      <c r="E96" s="29">
        <f>RANK(E95,C95:K95,0)+((COUNT(C95:K95)+1-RANK(E95,C95:K95,0)-RANK(E95,C95:K95,1))/2)</f>
        <v>6.5</v>
      </c>
      <c r="F96" s="28">
        <f>RANK(F95,C95:K95,0)+((COUNT(C95:K95)+1-RANK(F95,C95:K95,0)-RANK(F95,C95:K95,1))/2)</f>
        <v>1</v>
      </c>
      <c r="G96" s="28">
        <f>RANK(G95,C95:K95,0)+((COUNT(C95:K95)+1-RANK(G95,C95:K95,0)-RANK(G95,C95:K95,1))/2)</f>
        <v>6.5</v>
      </c>
      <c r="H96" s="28">
        <f>RANK(H95,C95:K95,0)+((COUNT(C95:K95)+1-RANK(H95,C95:K95,0)-RANK(H95,C95:K95,1))/2)</f>
        <v>3</v>
      </c>
      <c r="I96" s="29">
        <f>RANK(I95,C95:K95,0)+((COUNT(C95:K95)+1-RANK(I95,C95:K95,0)-RANK(I95,C95:K95,1))/2)</f>
        <v>2</v>
      </c>
      <c r="J96" s="28">
        <f>RANK(J95,C95:K95,0)+((COUNT(C95:K95)+1-RANK(J95,C95:K95,0)-RANK(J95,C95:K95,1))/2)</f>
        <v>6.5</v>
      </c>
      <c r="K96" s="28">
        <f>RANK(K95,C95:K95,0)+((COUNT(C95:K95)+1-RANK(K95,C95:K95,0)-RANK(K95,C95:K95,1))/2)</f>
        <v>6.5</v>
      </c>
    </row>
    <row r="97" spans="1:11" ht="14.25">
      <c r="A97" s="6"/>
      <c r="B97" s="6"/>
      <c r="C97" s="6"/>
      <c r="D97" s="6"/>
      <c r="E97" s="19"/>
      <c r="F97" s="6"/>
      <c r="H97" s="6"/>
      <c r="I97" s="19"/>
      <c r="J97" s="6"/>
      <c r="K97" s="37"/>
    </row>
    <row r="98" spans="1:11" ht="14.25">
      <c r="A98" s="9" t="s">
        <v>9</v>
      </c>
      <c r="B98" s="6"/>
      <c r="C98" s="6"/>
      <c r="D98" s="6"/>
      <c r="E98" s="19"/>
      <c r="F98" s="6"/>
      <c r="H98" s="6"/>
      <c r="I98" s="19"/>
      <c r="J98" s="6"/>
      <c r="K98" s="37"/>
    </row>
    <row r="99" spans="1:11" ht="14.25">
      <c r="A99" s="6" t="s">
        <v>19</v>
      </c>
      <c r="B99" s="6"/>
      <c r="C99" s="18">
        <v>0</v>
      </c>
      <c r="D99" s="18">
        <v>0</v>
      </c>
      <c r="E99" s="23">
        <v>0</v>
      </c>
      <c r="F99" s="18">
        <v>33</v>
      </c>
      <c r="G99" s="18">
        <v>0</v>
      </c>
      <c r="H99" s="18">
        <v>21</v>
      </c>
      <c r="I99" s="23">
        <v>20</v>
      </c>
      <c r="J99" s="18">
        <v>0</v>
      </c>
      <c r="K99" s="18">
        <v>0</v>
      </c>
    </row>
    <row r="100" spans="1:11" ht="14.25">
      <c r="A100" s="6" t="s">
        <v>16</v>
      </c>
      <c r="B100" s="6"/>
      <c r="C100" s="28">
        <f>RANK(C99,C99:K99,0)+((COUNT(C99:K99)+1-RANK(C99,C99:K99,0)-RANK(C99,C99:K99,1))/2)</f>
        <v>6.5</v>
      </c>
      <c r="D100" s="28">
        <f>RANK(D99,C99:K99,0)+((COUNT(C99:K99)+1-RANK(D99,C99:K99,0)-RANK(D99,C99:K99,1))/2)</f>
        <v>6.5</v>
      </c>
      <c r="E100" s="29">
        <f>RANK(E99,C99:K99,0)+((COUNT(C99:K99)+1-RANK(E99,C99:K99,0)-RANK(E99,C99:K99,1))/2)</f>
        <v>6.5</v>
      </c>
      <c r="F100" s="28">
        <f>RANK(F99,C99:K99,0)+((COUNT(C99:K99)+1-RANK(F99,C99:K99,0)-RANK(F99,C99:K99,1))/2)</f>
        <v>1</v>
      </c>
      <c r="G100" s="28">
        <f>RANK(G99,C99:K99,0)+((COUNT(C99:K99)+1-RANK(G99,C99:K99,0)-RANK(G99,C99:K99,1))/2)</f>
        <v>6.5</v>
      </c>
      <c r="H100" s="28">
        <f>RANK(H99,C99:K99,0)+((COUNT(C99:K99)+1-RANK(H99,C99:K99,0)-RANK(H99,C99:K99,1))/2)</f>
        <v>2</v>
      </c>
      <c r="I100" s="29">
        <f>RANK(I99,C99:K99,0)+((COUNT(C99:K99)+1-RANK(I99,C99:K99,0)-RANK(I99,C99:K99,1))/2)</f>
        <v>3</v>
      </c>
      <c r="J100" s="28">
        <f>RANK(J99,C99:K99,0)+((COUNT(C99:K99)+1-RANK(J99,C99:K99,0)-RANK(J99,C99:K99,1))/2)</f>
        <v>6.5</v>
      </c>
      <c r="K100" s="28">
        <f>RANK(K99,C99:K99,0)+((COUNT(C99:K99)+1-RANK(K99,C99:K99,0)-RANK(K99,C99:K99,1))/2)</f>
        <v>6.5</v>
      </c>
    </row>
    <row r="101" spans="1:11" ht="14.25">
      <c r="A101" s="6"/>
      <c r="B101" s="6"/>
      <c r="C101" s="34"/>
      <c r="D101" s="34"/>
      <c r="E101" s="35"/>
      <c r="F101" s="34"/>
      <c r="G101" s="34"/>
      <c r="H101" s="34"/>
      <c r="I101" s="35"/>
      <c r="J101" s="34"/>
      <c r="K101" s="34"/>
    </row>
    <row r="102" spans="1:11" ht="14.25">
      <c r="A102" t="s">
        <v>0</v>
      </c>
      <c r="C102" s="14">
        <f aca="true" t="shared" si="13" ref="C102:K102">C84</f>
        <v>6.5</v>
      </c>
      <c r="D102" s="14">
        <f t="shared" si="13"/>
        <v>6.5</v>
      </c>
      <c r="E102" s="14">
        <f t="shared" si="13"/>
        <v>6.5</v>
      </c>
      <c r="F102" s="14">
        <f t="shared" si="13"/>
        <v>1</v>
      </c>
      <c r="G102" s="14">
        <f t="shared" si="13"/>
        <v>6.5</v>
      </c>
      <c r="H102" s="14">
        <f t="shared" si="13"/>
        <v>2</v>
      </c>
      <c r="I102" s="14">
        <f t="shared" si="13"/>
        <v>3</v>
      </c>
      <c r="J102" s="14">
        <f t="shared" si="13"/>
        <v>6.5</v>
      </c>
      <c r="K102" s="14">
        <f t="shared" si="13"/>
        <v>6.5</v>
      </c>
    </row>
    <row r="103" spans="1:11" ht="14.25">
      <c r="A103" t="s">
        <v>2</v>
      </c>
      <c r="C103" s="14">
        <f aca="true" t="shared" si="14" ref="C103:K103">C88</f>
        <v>6.5</v>
      </c>
      <c r="D103" s="14">
        <f t="shared" si="14"/>
        <v>6.5</v>
      </c>
      <c r="E103" s="14">
        <f t="shared" si="14"/>
        <v>6.5</v>
      </c>
      <c r="F103" s="14">
        <f t="shared" si="14"/>
        <v>1</v>
      </c>
      <c r="G103" s="14">
        <f t="shared" si="14"/>
        <v>6.5</v>
      </c>
      <c r="H103" s="14">
        <f t="shared" si="14"/>
        <v>3</v>
      </c>
      <c r="I103" s="14">
        <f t="shared" si="14"/>
        <v>2</v>
      </c>
      <c r="J103" s="14">
        <f t="shared" si="14"/>
        <v>6.5</v>
      </c>
      <c r="K103" s="14">
        <f t="shared" si="14"/>
        <v>6.5</v>
      </c>
    </row>
    <row r="104" spans="1:11" ht="14.25">
      <c r="A104" t="s">
        <v>5</v>
      </c>
      <c r="C104" s="14">
        <f aca="true" t="shared" si="15" ref="C104:K104">C92</f>
        <v>6.5</v>
      </c>
      <c r="D104" s="14">
        <f t="shared" si="15"/>
        <v>6.5</v>
      </c>
      <c r="E104" s="14">
        <f t="shared" si="15"/>
        <v>6.5</v>
      </c>
      <c r="F104" s="14">
        <f t="shared" si="15"/>
        <v>1</v>
      </c>
      <c r="G104" s="14">
        <f t="shared" si="15"/>
        <v>6.5</v>
      </c>
      <c r="H104" s="14">
        <f t="shared" si="15"/>
        <v>2</v>
      </c>
      <c r="I104" s="14">
        <f t="shared" si="15"/>
        <v>3</v>
      </c>
      <c r="J104" s="14">
        <f t="shared" si="15"/>
        <v>6.5</v>
      </c>
      <c r="K104" s="14">
        <f t="shared" si="15"/>
        <v>6.5</v>
      </c>
    </row>
    <row r="105" spans="1:11" ht="14.25">
      <c r="A105" t="s">
        <v>7</v>
      </c>
      <c r="C105" s="14">
        <f aca="true" t="shared" si="16" ref="C105:K105">C96</f>
        <v>6.5</v>
      </c>
      <c r="D105" s="14">
        <f t="shared" si="16"/>
        <v>6.5</v>
      </c>
      <c r="E105" s="14">
        <f t="shared" si="16"/>
        <v>6.5</v>
      </c>
      <c r="F105" s="14">
        <f t="shared" si="16"/>
        <v>1</v>
      </c>
      <c r="G105" s="14">
        <f t="shared" si="16"/>
        <v>6.5</v>
      </c>
      <c r="H105" s="14">
        <f t="shared" si="16"/>
        <v>3</v>
      </c>
      <c r="I105" s="14">
        <f t="shared" si="16"/>
        <v>2</v>
      </c>
      <c r="J105" s="14">
        <f t="shared" si="16"/>
        <v>6.5</v>
      </c>
      <c r="K105" s="14">
        <f t="shared" si="16"/>
        <v>6.5</v>
      </c>
    </row>
    <row r="106" spans="1:11" ht="14.25">
      <c r="A106" t="s">
        <v>9</v>
      </c>
      <c r="C106" s="14">
        <f aca="true" t="shared" si="17" ref="C106:K106">C100</f>
        <v>6.5</v>
      </c>
      <c r="D106" s="14">
        <f t="shared" si="17"/>
        <v>6.5</v>
      </c>
      <c r="E106" s="14">
        <f t="shared" si="17"/>
        <v>6.5</v>
      </c>
      <c r="F106" s="14">
        <f t="shared" si="17"/>
        <v>1</v>
      </c>
      <c r="G106" s="14">
        <f t="shared" si="17"/>
        <v>6.5</v>
      </c>
      <c r="H106" s="14">
        <f t="shared" si="17"/>
        <v>2</v>
      </c>
      <c r="I106" s="14">
        <f t="shared" si="17"/>
        <v>3</v>
      </c>
      <c r="J106" s="14">
        <f t="shared" si="17"/>
        <v>6.5</v>
      </c>
      <c r="K106" s="14">
        <f t="shared" si="17"/>
        <v>6.5</v>
      </c>
    </row>
    <row r="107" spans="1:11" ht="14.25">
      <c r="A107" s="6"/>
      <c r="B107" s="9" t="s">
        <v>20</v>
      </c>
      <c r="C107" s="30">
        <f aca="true" t="shared" si="18" ref="C107:K107">SUM(C102:C106)</f>
        <v>32.5</v>
      </c>
      <c r="D107" s="30">
        <f t="shared" si="18"/>
        <v>32.5</v>
      </c>
      <c r="E107" s="30">
        <f t="shared" si="18"/>
        <v>32.5</v>
      </c>
      <c r="F107" s="30">
        <f t="shared" si="18"/>
        <v>5</v>
      </c>
      <c r="G107" s="30">
        <f t="shared" si="18"/>
        <v>32.5</v>
      </c>
      <c r="H107" s="30">
        <f t="shared" si="18"/>
        <v>12</v>
      </c>
      <c r="I107" s="30">
        <f t="shared" si="18"/>
        <v>13</v>
      </c>
      <c r="J107" s="30">
        <f t="shared" si="18"/>
        <v>32.5</v>
      </c>
      <c r="K107" s="30">
        <f t="shared" si="18"/>
        <v>32.5</v>
      </c>
    </row>
    <row r="108" spans="3:11" ht="14.25">
      <c r="C108" s="24"/>
      <c r="D108" s="24"/>
      <c r="E108" s="25"/>
      <c r="F108" s="24"/>
      <c r="H108" s="24"/>
      <c r="I108" s="25"/>
      <c r="J108" s="24"/>
      <c r="K108" s="37"/>
    </row>
    <row r="109" spans="1:11" ht="14.25">
      <c r="A109" s="1" t="s">
        <v>32</v>
      </c>
      <c r="B109" s="1"/>
      <c r="C109" s="30">
        <f>RANK(C107,C107:K107,1)+((COUNT(C107:K107)+1-RANK(C107,C107:K107,0)-RANK(C107,C107:K107,1))/2)</f>
        <v>6.5</v>
      </c>
      <c r="D109" s="30">
        <f>RANK(D107,C107:K107,1)+((COUNT(C107:K107)+1-RANK(D107,C107:K107,0)-RANK(D107,C107:K107,1))/2)</f>
        <v>6.5</v>
      </c>
      <c r="E109" s="30">
        <f>RANK(E107,C107:K107,1)+((COUNT(C107:K107)+1-RANK(E107,C107:K107,0)-RANK(E107,C107:K107,1))/2)</f>
        <v>6.5</v>
      </c>
      <c r="F109" s="30">
        <f>RANK(F107,C107:K107,1)+((COUNT(C107:K107)+1-RANK(F107,C107:K107,0)-RANK(F107,C107:K107,1))/2)</f>
        <v>1</v>
      </c>
      <c r="G109" s="30">
        <f>RANK(G107,C107:K107,1)+((COUNT(C107:K107)+1-RANK(G107,C107:K107,0)-RANK(G107,C107:K107,1))/2)</f>
        <v>6.5</v>
      </c>
      <c r="H109" s="30">
        <f>RANK(H107,C107:K107,1)+((COUNT(C107:K107)+1-RANK(H107,C107:K107,0)-RANK(H107,C107:K107,1))/2)</f>
        <v>2</v>
      </c>
      <c r="I109" s="30">
        <f>RANK(I107,C107:K107,1)+((COUNT(C107:K107)+1-RANK(I107,C107:K107,0)-RANK(I107,C107:K107,1))/2)</f>
        <v>3</v>
      </c>
      <c r="J109" s="30">
        <f>RANK(J107,C107:K107,1)+((COUNT(C107:K107)+1-RANK(J107,C107:K107,0)-RANK(J107,C107:K107,1))/2)</f>
        <v>6.5</v>
      </c>
      <c r="K109" s="30">
        <f>RANK(K107,C107:K107,1)+((COUNT(C107:K107)+1-RANK(K107,C107:K107,0)-RANK(K107,C107:K107,1))/2)</f>
        <v>6.5</v>
      </c>
    </row>
    <row r="110" ht="14.25">
      <c r="E110" s="6"/>
    </row>
    <row r="111" spans="1:11" ht="15" thickBot="1">
      <c r="A111" s="41" t="s">
        <v>38</v>
      </c>
      <c r="B111" s="41"/>
      <c r="C111" s="41"/>
      <c r="D111" s="41"/>
      <c r="E111" s="41"/>
      <c r="F111" s="41"/>
      <c r="G111" s="32"/>
      <c r="H111" s="32"/>
      <c r="I111" s="32"/>
      <c r="J111" s="32"/>
      <c r="K111" s="32"/>
    </row>
    <row r="112" spans="1:11" ht="14.25">
      <c r="A112" s="26" t="s">
        <v>23</v>
      </c>
      <c r="B112" s="26"/>
      <c r="C112" s="27">
        <f aca="true" t="shared" si="19" ref="C112:K112">C83+C87+C91+C95+C99</f>
        <v>0</v>
      </c>
      <c r="D112" s="27">
        <f t="shared" si="19"/>
        <v>0</v>
      </c>
      <c r="E112" s="27">
        <f t="shared" si="19"/>
        <v>0</v>
      </c>
      <c r="F112" s="27">
        <f t="shared" si="19"/>
        <v>157</v>
      </c>
      <c r="G112" s="27">
        <f t="shared" si="19"/>
        <v>0</v>
      </c>
      <c r="H112" s="27">
        <f t="shared" si="19"/>
        <v>124</v>
      </c>
      <c r="I112" s="27">
        <f t="shared" si="19"/>
        <v>123</v>
      </c>
      <c r="J112" s="27">
        <f t="shared" si="19"/>
        <v>0</v>
      </c>
      <c r="K112" s="27">
        <f t="shared" si="19"/>
        <v>0</v>
      </c>
    </row>
    <row r="113" spans="1:11" ht="14.25">
      <c r="A113" s="26" t="s">
        <v>25</v>
      </c>
      <c r="B113" s="26"/>
      <c r="C113" s="27">
        <f>RANK(C112,C112:K112,0)</f>
        <v>4</v>
      </c>
      <c r="D113" s="27">
        <f>RANK(D112,C112:K112,0)</f>
        <v>4</v>
      </c>
      <c r="E113" s="27">
        <f>RANK(E112,C112:K112,0)</f>
        <v>4</v>
      </c>
      <c r="F113" s="27">
        <f>RANK(F112,C112:K112,0)</f>
        <v>1</v>
      </c>
      <c r="G113" s="27">
        <f>RANK(G112,C112:GK112,0)</f>
        <v>4</v>
      </c>
      <c r="H113" s="27">
        <f>RANK(H112,C112:K112,0)</f>
        <v>2</v>
      </c>
      <c r="I113" s="27">
        <f>RANK(I112,C112:K112,0)</f>
        <v>3</v>
      </c>
      <c r="J113" s="27">
        <f>RANK(J112,C112:K112,0)</f>
        <v>4</v>
      </c>
      <c r="K113" s="27">
        <f>RANK(K112,C112:K112,0)</f>
        <v>4</v>
      </c>
    </row>
    <row r="114" spans="1:11" ht="14.25">
      <c r="A114" s="26" t="s">
        <v>24</v>
      </c>
      <c r="B114" s="26"/>
      <c r="C114" s="27">
        <f>C112/5</f>
        <v>0</v>
      </c>
      <c r="D114" s="27">
        <f aca="true" t="shared" si="20" ref="D114:K114">D112/5</f>
        <v>0</v>
      </c>
      <c r="E114" s="27">
        <f t="shared" si="20"/>
        <v>0</v>
      </c>
      <c r="F114" s="27">
        <f t="shared" si="20"/>
        <v>31.4</v>
      </c>
      <c r="G114" s="27">
        <f t="shared" si="20"/>
        <v>0</v>
      </c>
      <c r="H114" s="27">
        <f t="shared" si="20"/>
        <v>24.8</v>
      </c>
      <c r="I114" s="27">
        <f t="shared" si="20"/>
        <v>24.6</v>
      </c>
      <c r="J114" s="27">
        <f t="shared" si="20"/>
        <v>0</v>
      </c>
      <c r="K114" s="27">
        <f t="shared" si="20"/>
        <v>0</v>
      </c>
    </row>
    <row r="115" spans="1:11" ht="14.25">
      <c r="A115" s="26" t="s">
        <v>26</v>
      </c>
      <c r="B115" s="26"/>
      <c r="C115" s="27">
        <f>RANK(C114,C114:K114,0)</f>
        <v>4</v>
      </c>
      <c r="D115" s="27">
        <f>RANK(D114,C114:K114,0)</f>
        <v>4</v>
      </c>
      <c r="E115" s="27">
        <f>RANK(E114,C114:K114,0)</f>
        <v>4</v>
      </c>
      <c r="F115" s="27">
        <f>RANK(F114,C114:K114,0)</f>
        <v>1</v>
      </c>
      <c r="G115" s="27">
        <f>RANK(G114,C114:K114,0)</f>
        <v>4</v>
      </c>
      <c r="H115" s="27">
        <f>RANK(H114,C114:K114,0)</f>
        <v>2</v>
      </c>
      <c r="I115" s="27">
        <f>RANK(I114,C114:K114,0)</f>
        <v>3</v>
      </c>
      <c r="J115" s="27">
        <f>RANK(J114,C114:K114,0)</f>
        <v>4</v>
      </c>
      <c r="K115" s="27">
        <f>RANK(K114,C114:K114,0)</f>
        <v>4</v>
      </c>
    </row>
    <row r="116" spans="5:7" ht="14.25">
      <c r="E116" s="6"/>
      <c r="G116" s="1"/>
    </row>
    <row r="118" spans="1:11" ht="15" thickBot="1">
      <c r="A118" s="41" t="s">
        <v>39</v>
      </c>
      <c r="B118" s="41"/>
      <c r="C118" s="41"/>
      <c r="D118" s="41"/>
      <c r="E118" s="41"/>
      <c r="F118" s="41"/>
      <c r="G118" s="32"/>
      <c r="H118" s="32"/>
      <c r="I118" s="32"/>
      <c r="J118" s="32"/>
      <c r="K118" s="32"/>
    </row>
    <row r="119" spans="1:11" ht="14.25">
      <c r="A119" s="26" t="s">
        <v>23</v>
      </c>
      <c r="B119" s="26"/>
      <c r="C119" s="27">
        <f aca="true" t="shared" si="21" ref="C119:K119">C58+C112</f>
        <v>208</v>
      </c>
      <c r="D119" s="27">
        <f t="shared" si="21"/>
        <v>232</v>
      </c>
      <c r="E119" s="27">
        <f t="shared" si="21"/>
        <v>229.15</v>
      </c>
      <c r="F119" s="27">
        <f t="shared" si="21"/>
        <v>419.95</v>
      </c>
      <c r="G119" s="27">
        <f t="shared" si="21"/>
        <v>234.8</v>
      </c>
      <c r="H119" s="27">
        <f t="shared" si="21"/>
        <v>403.75</v>
      </c>
      <c r="I119" s="27">
        <f t="shared" si="21"/>
        <v>379.65000000000003</v>
      </c>
      <c r="J119" s="27">
        <f t="shared" si="21"/>
        <v>233.10000000000002</v>
      </c>
      <c r="K119" s="27">
        <f t="shared" si="21"/>
        <v>239.5</v>
      </c>
    </row>
    <row r="120" spans="1:11" ht="14.25">
      <c r="A120" s="26" t="s">
        <v>25</v>
      </c>
      <c r="B120" s="26"/>
      <c r="C120" s="27">
        <f>RANK(C119,C119:K119,0)</f>
        <v>9</v>
      </c>
      <c r="D120" s="27">
        <f>RANK(D119,C119:K119,0)</f>
        <v>7</v>
      </c>
      <c r="E120" s="27">
        <f>RANK(E119,C119:K119,0)</f>
        <v>8</v>
      </c>
      <c r="F120" s="27">
        <f>RANK(F119,C119:K119,0)</f>
        <v>1</v>
      </c>
      <c r="G120" s="27">
        <f>RANK(G119,C119:GK119,0)</f>
        <v>5</v>
      </c>
      <c r="H120" s="27">
        <f>RANK(H119,C119:K119,0)</f>
        <v>2</v>
      </c>
      <c r="I120" s="27">
        <f>RANK(I119,C119:K119,0)</f>
        <v>3</v>
      </c>
      <c r="J120" s="27">
        <f>RANK(J119,C119:K119,0)</f>
        <v>6</v>
      </c>
      <c r="K120" s="27">
        <f>RANK(K119,C119:K119,0)</f>
        <v>4</v>
      </c>
    </row>
    <row r="121" spans="1:11" ht="14.25">
      <c r="A121" s="26" t="s">
        <v>24</v>
      </c>
      <c r="B121" s="26"/>
      <c r="C121" s="27">
        <f aca="true" t="shared" si="22" ref="C121:K121">C119/5</f>
        <v>41.6</v>
      </c>
      <c r="D121" s="27">
        <f t="shared" si="22"/>
        <v>46.4</v>
      </c>
      <c r="E121" s="27">
        <f t="shared" si="22"/>
        <v>45.83</v>
      </c>
      <c r="F121" s="27">
        <f t="shared" si="22"/>
        <v>83.99</v>
      </c>
      <c r="G121" s="27">
        <f t="shared" si="22"/>
        <v>46.96</v>
      </c>
      <c r="H121" s="27">
        <f t="shared" si="22"/>
        <v>80.75</v>
      </c>
      <c r="I121" s="27">
        <f t="shared" si="22"/>
        <v>75.93</v>
      </c>
      <c r="J121" s="27">
        <f t="shared" si="22"/>
        <v>46.620000000000005</v>
      </c>
      <c r="K121" s="27">
        <f t="shared" si="22"/>
        <v>47.9</v>
      </c>
    </row>
    <row r="122" spans="1:11" ht="14.25">
      <c r="A122" s="26" t="s">
        <v>26</v>
      </c>
      <c r="B122" s="26"/>
      <c r="C122" s="27">
        <f>RANK(C121,C121:K121,0)</f>
        <v>9</v>
      </c>
      <c r="D122" s="27">
        <f>RANK(D121,C121:K121,0)</f>
        <v>7</v>
      </c>
      <c r="E122" s="27">
        <f>RANK(E121,C121:K121,0)</f>
        <v>8</v>
      </c>
      <c r="F122" s="27">
        <f>RANK(F121,C121:K121,0)</f>
        <v>1</v>
      </c>
      <c r="G122" s="27">
        <f>RANK(G121,C121:K121,0)</f>
        <v>5</v>
      </c>
      <c r="H122" s="27">
        <f>RANK(H121,C121:K121,0)</f>
        <v>2</v>
      </c>
      <c r="I122" s="27">
        <f>RANK(I121,C121:K121,0)</f>
        <v>3</v>
      </c>
      <c r="J122" s="27">
        <f>RANK(J121,C121:K121,0)</f>
        <v>6</v>
      </c>
      <c r="K122" s="27">
        <f>RANK(K121,C121:K121,0)</f>
        <v>4</v>
      </c>
    </row>
    <row r="125" spans="1:11" ht="14.25">
      <c r="A125" s="40" t="s">
        <v>37</v>
      </c>
      <c r="B125" s="40"/>
      <c r="C125" s="40"/>
      <c r="D125" s="40"/>
      <c r="E125" s="40"/>
      <c r="F125" s="40"/>
      <c r="G125" s="40"/>
      <c r="H125" s="34"/>
      <c r="I125" s="34"/>
      <c r="J125" s="34"/>
      <c r="K125" s="34"/>
    </row>
    <row r="126" spans="3:11" ht="14.25">
      <c r="C126" s="2" t="s">
        <v>42</v>
      </c>
      <c r="D126" s="2" t="s">
        <v>43</v>
      </c>
      <c r="E126" s="2" t="s">
        <v>44</v>
      </c>
      <c r="F126" s="2" t="s">
        <v>45</v>
      </c>
      <c r="G126" s="2" t="s">
        <v>46</v>
      </c>
      <c r="H126" s="2" t="s">
        <v>47</v>
      </c>
      <c r="I126" s="2" t="s">
        <v>49</v>
      </c>
      <c r="J126" s="2" t="s">
        <v>50</v>
      </c>
      <c r="K126" s="2" t="s">
        <v>51</v>
      </c>
    </row>
    <row r="127" spans="1:11" ht="14.25">
      <c r="A127" s="9" t="s">
        <v>0</v>
      </c>
      <c r="B127" s="6"/>
      <c r="C127" s="6"/>
      <c r="D127" s="6"/>
      <c r="E127" s="6"/>
      <c r="F127" s="6"/>
      <c r="H127" s="6"/>
      <c r="I127" s="6"/>
      <c r="J127" s="6"/>
      <c r="K127" s="37"/>
    </row>
    <row r="128" spans="1:11" ht="14.25">
      <c r="A128" s="6" t="s">
        <v>19</v>
      </c>
      <c r="B128" s="6"/>
      <c r="C128" s="18">
        <f aca="true" t="shared" si="23" ref="C128:K128">C9+C83</f>
        <v>40</v>
      </c>
      <c r="D128" s="18">
        <f t="shared" si="23"/>
        <v>45</v>
      </c>
      <c r="E128" s="18">
        <f t="shared" si="23"/>
        <v>41.43</v>
      </c>
      <c r="F128" s="18">
        <f t="shared" si="23"/>
        <v>80.19</v>
      </c>
      <c r="G128" s="18">
        <f t="shared" si="23"/>
        <v>44.36</v>
      </c>
      <c r="H128" s="18">
        <f t="shared" si="23"/>
        <v>81.55</v>
      </c>
      <c r="I128" s="18">
        <f t="shared" si="23"/>
        <v>75.13</v>
      </c>
      <c r="J128" s="18">
        <f t="shared" si="23"/>
        <v>47.42</v>
      </c>
      <c r="K128" s="18">
        <f t="shared" si="23"/>
        <v>47.3</v>
      </c>
    </row>
    <row r="129" spans="1:11" ht="14.25">
      <c r="A129" s="6" t="s">
        <v>16</v>
      </c>
      <c r="B129" s="6"/>
      <c r="C129" s="28">
        <f>RANK(C128,C128:K128,0)+((COUNT(C128:K128)+1-RANK(C128,C128:K128,0)-RANK(C128,C128:K128,1))/2)</f>
        <v>9</v>
      </c>
      <c r="D129" s="28">
        <f>RANK(D128,C128:K128,0)+((COUNT(C128:K128)+1-RANK(D128,C128:K128,0)-RANK(D128,C128:K128,1))/2)</f>
        <v>6</v>
      </c>
      <c r="E129" s="29">
        <f>RANK(E128,C128:K128,0)+((COUNT(C128:K128)+1-RANK(E128,C128:K128,0)-RANK(E128,C128:K128,1))/2)</f>
        <v>8</v>
      </c>
      <c r="F129" s="28">
        <f>RANK(F128,C128:K128,0)+((COUNT(C128:K128)+1-RANK(F128,C128:K128,0)-RANK(F128,C128:K128,1))/2)</f>
        <v>2</v>
      </c>
      <c r="G129" s="28">
        <f>RANK(G128,C128:K128,0)+((COUNT(C128:K128)+1-RANK(G128,C128:K128,0)-RANK(G128,C128:K128,1))/2)</f>
        <v>7</v>
      </c>
      <c r="H129" s="28">
        <f>RANK(H128,C128:K128,0)+((COUNT(C128:K128)+1-RANK(H128,C128:K128,0)-RANK(H128,C128:K128,1))/2)</f>
        <v>1</v>
      </c>
      <c r="I129" s="29">
        <f>RANK(I128,C128:K128,0)+((COUNT(C128:K128)+1-RANK(I128,C128:K128,0)-RANK(I128,C128:K128,1))/2)</f>
        <v>3</v>
      </c>
      <c r="J129" s="28">
        <f>RANK(J128,C128:K128,0)+((COUNT(C128:K128)+1-RANK(J128,C128:K128,0)-RANK(J128,C128:K128,1))/2)</f>
        <v>4</v>
      </c>
      <c r="K129" s="28">
        <f>RANK(K128,C128:K128,0)+((COUNT(C128:K128)+1-RANK(K128,C128:K128,0)-RANK(K128,C128:K128,1))/2)</f>
        <v>5</v>
      </c>
    </row>
    <row r="130" spans="1:11" ht="14.25">
      <c r="A130" s="6"/>
      <c r="B130" s="6"/>
      <c r="C130" s="6"/>
      <c r="D130" s="6"/>
      <c r="E130" s="19"/>
      <c r="F130" s="6"/>
      <c r="H130" s="6"/>
      <c r="I130" s="19"/>
      <c r="J130" s="6"/>
      <c r="K130" s="37"/>
    </row>
    <row r="131" spans="1:11" ht="14.25">
      <c r="A131" s="9" t="s">
        <v>2</v>
      </c>
      <c r="B131" s="6"/>
      <c r="C131" s="6"/>
      <c r="D131" s="6"/>
      <c r="E131" s="19"/>
      <c r="F131" s="6"/>
      <c r="H131" s="6"/>
      <c r="I131" s="19"/>
      <c r="J131" s="6"/>
      <c r="K131" s="37"/>
    </row>
    <row r="132" spans="1:11" ht="14.25">
      <c r="A132" s="6" t="s">
        <v>19</v>
      </c>
      <c r="B132" s="6"/>
      <c r="C132" s="18">
        <f aca="true" t="shared" si="24" ref="C132:K132">C15+C87</f>
        <v>41</v>
      </c>
      <c r="D132" s="18">
        <f t="shared" si="24"/>
        <v>52</v>
      </c>
      <c r="E132" s="18">
        <f t="shared" si="24"/>
        <v>48.43</v>
      </c>
      <c r="F132" s="18">
        <f t="shared" si="24"/>
        <v>84.19</v>
      </c>
      <c r="G132" s="18">
        <f t="shared" si="24"/>
        <v>48.36</v>
      </c>
      <c r="H132" s="18">
        <f t="shared" si="24"/>
        <v>78.55</v>
      </c>
      <c r="I132" s="18">
        <f t="shared" si="24"/>
        <v>74.13</v>
      </c>
      <c r="J132" s="18">
        <f t="shared" si="24"/>
        <v>46.42</v>
      </c>
      <c r="K132" s="18">
        <f t="shared" si="24"/>
        <v>49.3</v>
      </c>
    </row>
    <row r="133" spans="1:11" ht="14.25">
      <c r="A133" s="6" t="s">
        <v>16</v>
      </c>
      <c r="B133" s="6"/>
      <c r="C133" s="28">
        <f>RANK(C132,C132:K132,0)+((COUNT(C132:K132)+1-RANK(C132,C132:K132,0)-RANK(C132,C132:K132,1))/2)</f>
        <v>9</v>
      </c>
      <c r="D133" s="28">
        <f>RANK(D132,C132:K132,0)+((COUNT(C132:K132)+1-RANK(D132,C132:K132,0)-RANK(D132,C132:K132,1))/2)</f>
        <v>4</v>
      </c>
      <c r="E133" s="29">
        <f>RANK(E132,C132:K132,0)+((COUNT(C132:K132)+1-RANK(E132,C132:K132,0)-RANK(E132,C132:K132,1))/2)</f>
        <v>6</v>
      </c>
      <c r="F133" s="28">
        <f>RANK(F132,C132:K132,0)+((COUNT(C132:K132)+1-RANK(F132,C132:K132,0)-RANK(F132,C132:K132,1))/2)</f>
        <v>1</v>
      </c>
      <c r="G133" s="28">
        <f>RANK(G132,C132:K132,0)+((COUNT(C132:K132)+1-RANK(G132,C132:K132,0)-RANK(G132,C132:K132,1))/2)</f>
        <v>7</v>
      </c>
      <c r="H133" s="28">
        <f>RANK(H132,C132:K132,0)+((COUNT(C132:K132)+1-RANK(H132,C132:K132,0)-RANK(H132,C132:K132,1))/2)</f>
        <v>2</v>
      </c>
      <c r="I133" s="29">
        <f>RANK(I132,C132:K132,0)+((COUNT(C132:K132)+1-RANK(I132,C132:K132,0)-RANK(I132,C132:K132,1))/2)</f>
        <v>3</v>
      </c>
      <c r="J133" s="28">
        <f>RANK(J132,C132:K132,0)+((COUNT(C132:K132)+1-RANK(J132,C132:K132,0)-RANK(J132,C132:K132,1))/2)</f>
        <v>8</v>
      </c>
      <c r="K133" s="28">
        <f>RANK(K132,C132:K132,0)+((COUNT(C132:K132)+1-RANK(K132,C132:K132,0)-RANK(K132,C132:K132,1))/2)</f>
        <v>5</v>
      </c>
    </row>
    <row r="134" spans="1:11" ht="14.25">
      <c r="A134" s="6"/>
      <c r="B134" s="6"/>
      <c r="C134" s="6"/>
      <c r="D134" s="6"/>
      <c r="E134" s="19"/>
      <c r="F134" s="6"/>
      <c r="H134" s="6"/>
      <c r="I134" s="19"/>
      <c r="J134" s="6"/>
      <c r="K134" s="37"/>
    </row>
    <row r="135" spans="1:11" ht="14.25">
      <c r="A135" s="9" t="s">
        <v>5</v>
      </c>
      <c r="B135" s="6"/>
      <c r="C135" s="6"/>
      <c r="D135" s="6"/>
      <c r="E135" s="19"/>
      <c r="F135" s="6"/>
      <c r="H135" s="6"/>
      <c r="I135" s="19"/>
      <c r="J135" s="6"/>
      <c r="K135" s="37"/>
    </row>
    <row r="136" spans="1:11" ht="14.25">
      <c r="A136" s="6" t="s">
        <v>19</v>
      </c>
      <c r="B136" s="6"/>
      <c r="C136" s="18">
        <f aca="true" t="shared" si="25" ref="C136:K136">C19+C91</f>
        <v>38</v>
      </c>
      <c r="D136" s="18">
        <f t="shared" si="25"/>
        <v>22</v>
      </c>
      <c r="E136" s="18">
        <f t="shared" si="25"/>
        <v>35</v>
      </c>
      <c r="F136" s="18">
        <f t="shared" si="25"/>
        <v>68</v>
      </c>
      <c r="G136" s="18">
        <f t="shared" si="25"/>
        <v>36</v>
      </c>
      <c r="H136" s="18">
        <f t="shared" si="25"/>
        <v>68</v>
      </c>
      <c r="I136" s="18">
        <f t="shared" si="25"/>
        <v>63</v>
      </c>
      <c r="J136" s="18">
        <f t="shared" si="25"/>
        <v>39</v>
      </c>
      <c r="K136" s="18">
        <f t="shared" si="25"/>
        <v>30</v>
      </c>
    </row>
    <row r="137" spans="1:11" ht="14.25">
      <c r="A137" s="6" t="s">
        <v>16</v>
      </c>
      <c r="B137" s="6"/>
      <c r="C137" s="28">
        <f>RANK(C136,C136:K136,0)+((COUNT(C136:K136)+1-RANK(C136,C136:K136,0)-RANK(C136,C136:K136,1))/2)</f>
        <v>5</v>
      </c>
      <c r="D137" s="28">
        <f>RANK(D136,C136:K136,0)+((COUNT(C136:K136)+1-RANK(D136,C136:K136,0)-RANK(D136,C136:K136,1))/2)</f>
        <v>9</v>
      </c>
      <c r="E137" s="29">
        <f>RANK(E136,C136:K136,0)+((COUNT(C136:K136)+1-RANK(E136,C136:K136,0)-RANK(E136,C136:K136,1))/2)</f>
        <v>7</v>
      </c>
      <c r="F137" s="28">
        <f>RANK(F136,C136:K136,0)+((COUNT(C136:K136)+1-RANK(F136,C136:K136,0)-RANK(F136,C136:K136,1))/2)</f>
        <v>1.5</v>
      </c>
      <c r="G137" s="28">
        <f>RANK(G136,C136:K136,0)+((COUNT(C136:K136)+1-RANK(G136,C136:K136,0)-RANK(G136,C136:K136,1))/2)</f>
        <v>6</v>
      </c>
      <c r="H137" s="28">
        <f>RANK(H136,C136:K136,0)+((COUNT(C136:K136)+1-RANK(H136,C136:K136,0)-RANK(H136,C136:K136,1))/2)</f>
        <v>1.5</v>
      </c>
      <c r="I137" s="29">
        <f>RANK(I136,C136:K136,0)+((COUNT(C136:K136)+1-RANK(I136,C136:K136,0)-RANK(I136,C136:K136,1))/2)</f>
        <v>3</v>
      </c>
      <c r="J137" s="28">
        <f>RANK(J136,C136:K136,0)+((COUNT(C136:K136)+1-RANK(J136,C136:K136,0)-RANK(J136,C136:K136,1))/2)</f>
        <v>4</v>
      </c>
      <c r="K137" s="28">
        <f>RANK(K136,C136:K136,0)+((COUNT(C136:K136)+1-RANK(K136,C136:K136,0)-RANK(K136,C136:K136,1))/2)</f>
        <v>8</v>
      </c>
    </row>
    <row r="138" spans="1:11" ht="14.25">
      <c r="A138" s="6"/>
      <c r="B138" s="6"/>
      <c r="C138" s="6"/>
      <c r="D138" s="6"/>
      <c r="E138" s="19"/>
      <c r="F138" s="6"/>
      <c r="H138" s="6"/>
      <c r="I138" s="19"/>
      <c r="J138" s="6"/>
      <c r="K138" s="37"/>
    </row>
    <row r="139" spans="1:11" ht="14.25">
      <c r="A139" s="9" t="s">
        <v>7</v>
      </c>
      <c r="B139" s="6"/>
      <c r="C139" s="6"/>
      <c r="D139" s="6"/>
      <c r="E139" s="19"/>
      <c r="F139" s="6"/>
      <c r="H139" s="6"/>
      <c r="I139" s="19"/>
      <c r="J139" s="6"/>
      <c r="K139" s="37"/>
    </row>
    <row r="140" spans="1:11" ht="14.25">
      <c r="A140" s="6" t="s">
        <v>19</v>
      </c>
      <c r="B140" s="6"/>
      <c r="C140" s="18">
        <f aca="true" t="shared" si="26" ref="C140:K140">C27+C95</f>
        <v>44</v>
      </c>
      <c r="D140" s="18">
        <f t="shared" si="26"/>
        <v>50</v>
      </c>
      <c r="E140" s="18">
        <f t="shared" si="26"/>
        <v>48.43</v>
      </c>
      <c r="F140" s="18">
        <f t="shared" si="26"/>
        <v>88.19</v>
      </c>
      <c r="G140" s="18">
        <f t="shared" si="26"/>
        <v>50.36</v>
      </c>
      <c r="H140" s="18">
        <f t="shared" si="26"/>
        <v>81.55</v>
      </c>
      <c r="I140" s="18">
        <f t="shared" si="26"/>
        <v>79.13</v>
      </c>
      <c r="J140" s="18">
        <f t="shared" si="26"/>
        <v>49.42</v>
      </c>
      <c r="K140" s="18">
        <f t="shared" si="26"/>
        <v>49.3</v>
      </c>
    </row>
    <row r="141" spans="1:11" ht="14.25">
      <c r="A141" s="6" t="s">
        <v>16</v>
      </c>
      <c r="B141" s="6"/>
      <c r="C141" s="28">
        <f>RANK(C140,C140:K140,0)+((COUNT(C140:K140)+1-RANK(C140,C140:K140,0)-RANK(C140,C140:K140,1))/2)</f>
        <v>9</v>
      </c>
      <c r="D141" s="28">
        <f>RANK(D140,C140:K140,0)+((COUNT(C140:K140)+1-RANK(D140,C140:K140,0)-RANK(D140,C140:K140,1))/2)</f>
        <v>5</v>
      </c>
      <c r="E141" s="29">
        <f>RANK(E140,C140:K140,0)+((COUNT(C140:K140)+1-RANK(E140,C140:K140,0)-RANK(E140,C140:K140,1))/2)</f>
        <v>8</v>
      </c>
      <c r="F141" s="28">
        <f>RANK(F140,C140:K140,0)+((COUNT(C140:K140)+1-RANK(F140,C140:K140,0)-RANK(F140,C140:K140,1))/2)</f>
        <v>1</v>
      </c>
      <c r="G141" s="28">
        <f>RANK(G140,C140:K140,0)+((COUNT(C140:K140)+1-RANK(G140,C140:K140,0)-RANK(G140,C140:K140,1))/2)</f>
        <v>4</v>
      </c>
      <c r="H141" s="28">
        <f>RANK(H140,C140:K140,0)+((COUNT(C140:K140)+1-RANK(H140,C140:K140,0)-RANK(H140,C140:K140,1))/2)</f>
        <v>2</v>
      </c>
      <c r="I141" s="29">
        <f>RANK(I140,C140:K140,0)+((COUNT(C140:K140)+1-RANK(I140,C140:K140,0)-RANK(I140,C140:K140,1))/2)</f>
        <v>3</v>
      </c>
      <c r="J141" s="28">
        <f>RANK(J140,C140:K140,0)+((COUNT(C140:K140)+1-RANK(J140,C140:K140,0)-RANK(J140,C140:K140,1))/2)</f>
        <v>6</v>
      </c>
      <c r="K141" s="28">
        <f>RANK(K140,C140:K140,0)+((COUNT(C140:K140)+1-RANK(K140,C140:K140,0)-RANK(K140,C140:K140,1))/2)</f>
        <v>7</v>
      </c>
    </row>
    <row r="142" spans="1:11" ht="14.25">
      <c r="A142" s="6"/>
      <c r="B142" s="6"/>
      <c r="C142" s="6"/>
      <c r="D142" s="6"/>
      <c r="E142" s="19"/>
      <c r="F142" s="6"/>
      <c r="H142" s="6"/>
      <c r="I142" s="19"/>
      <c r="J142" s="6"/>
      <c r="K142" s="37"/>
    </row>
    <row r="143" spans="1:11" ht="14.25">
      <c r="A143" s="9" t="s">
        <v>9</v>
      </c>
      <c r="B143" s="6"/>
      <c r="C143" s="6"/>
      <c r="D143" s="6"/>
      <c r="E143" s="19"/>
      <c r="F143" s="6"/>
      <c r="H143" s="6"/>
      <c r="I143" s="19"/>
      <c r="J143" s="6"/>
      <c r="K143" s="37"/>
    </row>
    <row r="144" spans="1:11" ht="14.25">
      <c r="A144" s="6" t="s">
        <v>19</v>
      </c>
      <c r="B144" s="6"/>
      <c r="C144" s="18">
        <f aca="true" t="shared" si="27" ref="C144:K144">C33+C99</f>
        <v>45</v>
      </c>
      <c r="D144" s="18">
        <f t="shared" si="27"/>
        <v>48</v>
      </c>
      <c r="E144" s="18">
        <f t="shared" si="27"/>
        <v>47.43</v>
      </c>
      <c r="F144" s="18">
        <f t="shared" si="27"/>
        <v>91.19</v>
      </c>
      <c r="G144" s="18">
        <f t="shared" si="27"/>
        <v>48.36</v>
      </c>
      <c r="H144" s="18">
        <f t="shared" si="27"/>
        <v>80.55</v>
      </c>
      <c r="I144" s="18">
        <f t="shared" si="27"/>
        <v>78.13</v>
      </c>
      <c r="J144" s="18">
        <f t="shared" si="27"/>
        <v>44.42</v>
      </c>
      <c r="K144" s="18">
        <f t="shared" si="27"/>
        <v>50.3</v>
      </c>
    </row>
    <row r="145" spans="1:11" ht="14.25">
      <c r="A145" s="6" t="s">
        <v>16</v>
      </c>
      <c r="B145" s="6"/>
      <c r="C145" s="28">
        <f>RANK(C144,C144:K144,0)+((COUNT(C144:K144)+1-RANK(C144,C144:K144,0)-RANK(C144,C144:K144,1))/2)</f>
        <v>8</v>
      </c>
      <c r="D145" s="28">
        <f>RANK(D144,C144:K144,0)+((COUNT(C144:K144)+1-RANK(D144,C144:K144,0)-RANK(D144,C144:K144,1))/2)</f>
        <v>6</v>
      </c>
      <c r="E145" s="29">
        <f>RANK(E144,C144:K144,0)+((COUNT(C144:K144)+1-RANK(E144,C144:K144,0)-RANK(E144,C144:K144,1))/2)</f>
        <v>7</v>
      </c>
      <c r="F145" s="28">
        <f>RANK(F144,C144:K144,0)+((COUNT(C144:K144)+1-RANK(F144,C144:K144,0)-RANK(F144,C144:K144,1))/2)</f>
        <v>1</v>
      </c>
      <c r="G145" s="28">
        <f>RANK(G144,C144:K144,0)+((COUNT(C144:K144)+1-RANK(G144,C144:K144,0)-RANK(G144,C144:K144,1))/2)</f>
        <v>5</v>
      </c>
      <c r="H145" s="28">
        <f>RANK(H144,C144:K144,0)+((COUNT(C144:K144)+1-RANK(H144,C144:K144,0)-RANK(H144,C144:K144,1))/2)</f>
        <v>2</v>
      </c>
      <c r="I145" s="29">
        <f>RANK(I144,C144:K144,0)+((COUNT(C144:K144)+1-RANK(I144,C144:K144,0)-RANK(I144,C144:K144,1))/2)</f>
        <v>3</v>
      </c>
      <c r="J145" s="28">
        <f>RANK(J144,C144:K144,0)+((COUNT(C144:K144)+1-RANK(J144,C144:K144,0)-RANK(J144,C144:K144,1))/2)</f>
        <v>9</v>
      </c>
      <c r="K145" s="28">
        <f>RANK(K144,C144:K144,0)+((COUNT(C144:K144)+1-RANK(K144,C144:K144,0)-RANK(K144,C144:K144,1))/2)</f>
        <v>4</v>
      </c>
    </row>
    <row r="146" spans="1:11" ht="14.25">
      <c r="A146" s="6"/>
      <c r="B146" s="6"/>
      <c r="C146" s="34"/>
      <c r="D146" s="34"/>
      <c r="E146" s="35"/>
      <c r="F146" s="34"/>
      <c r="G146" s="34"/>
      <c r="H146" s="34"/>
      <c r="I146" s="35"/>
      <c r="J146" s="34"/>
      <c r="K146" s="34"/>
    </row>
    <row r="147" spans="1:11" ht="14.25">
      <c r="A147" t="s">
        <v>0</v>
      </c>
      <c r="C147" s="14">
        <f aca="true" t="shared" si="28" ref="C147:K147">C129</f>
        <v>9</v>
      </c>
      <c r="D147" s="14">
        <f t="shared" si="28"/>
        <v>6</v>
      </c>
      <c r="E147" s="14">
        <f t="shared" si="28"/>
        <v>8</v>
      </c>
      <c r="F147" s="14">
        <f t="shared" si="28"/>
        <v>2</v>
      </c>
      <c r="G147" s="14">
        <f t="shared" si="28"/>
        <v>7</v>
      </c>
      <c r="H147" s="14">
        <f t="shared" si="28"/>
        <v>1</v>
      </c>
      <c r="I147" s="14">
        <f t="shared" si="28"/>
        <v>3</v>
      </c>
      <c r="J147" s="14">
        <f t="shared" si="28"/>
        <v>4</v>
      </c>
      <c r="K147" s="14">
        <f t="shared" si="28"/>
        <v>5</v>
      </c>
    </row>
    <row r="148" spans="1:11" ht="14.25">
      <c r="A148" t="s">
        <v>2</v>
      </c>
      <c r="C148" s="14">
        <f aca="true" t="shared" si="29" ref="C148:K148">C133</f>
        <v>9</v>
      </c>
      <c r="D148" s="14">
        <f t="shared" si="29"/>
        <v>4</v>
      </c>
      <c r="E148" s="14">
        <f t="shared" si="29"/>
        <v>6</v>
      </c>
      <c r="F148" s="14">
        <f t="shared" si="29"/>
        <v>1</v>
      </c>
      <c r="G148" s="14">
        <f t="shared" si="29"/>
        <v>7</v>
      </c>
      <c r="H148" s="14">
        <f t="shared" si="29"/>
        <v>2</v>
      </c>
      <c r="I148" s="14">
        <f t="shared" si="29"/>
        <v>3</v>
      </c>
      <c r="J148" s="14">
        <f t="shared" si="29"/>
        <v>8</v>
      </c>
      <c r="K148" s="14">
        <f t="shared" si="29"/>
        <v>5</v>
      </c>
    </row>
    <row r="149" spans="1:11" ht="14.25">
      <c r="A149" t="s">
        <v>5</v>
      </c>
      <c r="C149" s="14">
        <f aca="true" t="shared" si="30" ref="C149:K149">C137</f>
        <v>5</v>
      </c>
      <c r="D149" s="14">
        <f t="shared" si="30"/>
        <v>9</v>
      </c>
      <c r="E149" s="14">
        <f t="shared" si="30"/>
        <v>7</v>
      </c>
      <c r="F149" s="14">
        <f t="shared" si="30"/>
        <v>1.5</v>
      </c>
      <c r="G149" s="14">
        <f t="shared" si="30"/>
        <v>6</v>
      </c>
      <c r="H149" s="14">
        <f t="shared" si="30"/>
        <v>1.5</v>
      </c>
      <c r="I149" s="14">
        <f t="shared" si="30"/>
        <v>3</v>
      </c>
      <c r="J149" s="14">
        <f t="shared" si="30"/>
        <v>4</v>
      </c>
      <c r="K149" s="14">
        <f t="shared" si="30"/>
        <v>8</v>
      </c>
    </row>
    <row r="150" spans="1:11" ht="14.25">
      <c r="A150" t="s">
        <v>7</v>
      </c>
      <c r="C150" s="14">
        <f aca="true" t="shared" si="31" ref="C150:K150">C141</f>
        <v>9</v>
      </c>
      <c r="D150" s="14">
        <f t="shared" si="31"/>
        <v>5</v>
      </c>
      <c r="E150" s="14">
        <f t="shared" si="31"/>
        <v>8</v>
      </c>
      <c r="F150" s="14">
        <f t="shared" si="31"/>
        <v>1</v>
      </c>
      <c r="G150" s="14">
        <f t="shared" si="31"/>
        <v>4</v>
      </c>
      <c r="H150" s="14">
        <f t="shared" si="31"/>
        <v>2</v>
      </c>
      <c r="I150" s="14">
        <f t="shared" si="31"/>
        <v>3</v>
      </c>
      <c r="J150" s="14">
        <f t="shared" si="31"/>
        <v>6</v>
      </c>
      <c r="K150" s="14">
        <f t="shared" si="31"/>
        <v>7</v>
      </c>
    </row>
    <row r="151" spans="1:11" ht="14.25">
      <c r="A151" t="s">
        <v>9</v>
      </c>
      <c r="C151" s="14">
        <f aca="true" t="shared" si="32" ref="C151:K151">C145</f>
        <v>8</v>
      </c>
      <c r="D151" s="14">
        <f t="shared" si="32"/>
        <v>6</v>
      </c>
      <c r="E151" s="14">
        <f t="shared" si="32"/>
        <v>7</v>
      </c>
      <c r="F151" s="14">
        <f t="shared" si="32"/>
        <v>1</v>
      </c>
      <c r="G151" s="14">
        <f t="shared" si="32"/>
        <v>5</v>
      </c>
      <c r="H151" s="14">
        <f t="shared" si="32"/>
        <v>2</v>
      </c>
      <c r="I151" s="14">
        <f t="shared" si="32"/>
        <v>3</v>
      </c>
      <c r="J151" s="14">
        <f t="shared" si="32"/>
        <v>9</v>
      </c>
      <c r="K151" s="14">
        <f t="shared" si="32"/>
        <v>4</v>
      </c>
    </row>
    <row r="152" spans="1:11" ht="14.25">
      <c r="A152" s="6"/>
      <c r="B152" s="9" t="s">
        <v>20</v>
      </c>
      <c r="C152" s="30">
        <f aca="true" t="shared" si="33" ref="C152:K152">SUM(C147:C151)</f>
        <v>40</v>
      </c>
      <c r="D152" s="30">
        <f t="shared" si="33"/>
        <v>30</v>
      </c>
      <c r="E152" s="30">
        <f t="shared" si="33"/>
        <v>36</v>
      </c>
      <c r="F152" s="30">
        <f t="shared" si="33"/>
        <v>6.5</v>
      </c>
      <c r="G152" s="30">
        <f t="shared" si="33"/>
        <v>29</v>
      </c>
      <c r="H152" s="30">
        <f t="shared" si="33"/>
        <v>8.5</v>
      </c>
      <c r="I152" s="30">
        <f t="shared" si="33"/>
        <v>15</v>
      </c>
      <c r="J152" s="30">
        <f t="shared" si="33"/>
        <v>31</v>
      </c>
      <c r="K152" s="30">
        <f t="shared" si="33"/>
        <v>29</v>
      </c>
    </row>
    <row r="153" spans="3:11" ht="14.25">
      <c r="C153" s="24"/>
      <c r="D153" s="24"/>
      <c r="E153" s="25"/>
      <c r="F153" s="24"/>
      <c r="H153" s="24"/>
      <c r="I153" s="25"/>
      <c r="J153" s="24"/>
      <c r="K153" s="37"/>
    </row>
    <row r="154" spans="1:11" ht="14.25">
      <c r="A154" s="1" t="s">
        <v>40</v>
      </c>
      <c r="B154" s="1"/>
      <c r="C154" s="30">
        <f>RANK(C152,C152:K152,1)+((COUNT(C152:K152)+1-RANK(C152,C152:K152,0)-RANK(C152,C152:K152,1))/2)</f>
        <v>9</v>
      </c>
      <c r="D154" s="30">
        <f>RANK(D152,C152:K152,1)+((COUNT(C152:K152)+1-RANK(D152,C152:K152,0)-RANK(D152,C152:K152,1))/2)</f>
        <v>6</v>
      </c>
      <c r="E154" s="30">
        <f>RANK(E152,C152:K152,1)+((COUNT(C152:K152)+1-RANK(E152,C152:K152,0)-RANK(E152,C152:K152,1))/2)</f>
        <v>8</v>
      </c>
      <c r="F154" s="30">
        <f>RANK(F152,C152:K152,1)+((COUNT(C152:K152)+1-RANK(F152,C152:K152,0)-RANK(F152,C152:K152,1))/2)</f>
        <v>1</v>
      </c>
      <c r="G154" s="30">
        <f>RANK(G152,C152:K152,1)+((COUNT(C152:K152)+1-RANK(G152,C152:K152,0)-RANK(G152,C152:K152,1))/2)</f>
        <v>4.5</v>
      </c>
      <c r="H154" s="30">
        <f>RANK(H152,C152:K152,1)+((COUNT(C152:K152)+1-RANK(H152,C152:K152,0)-RANK(H152,C152:K152,1))/2)</f>
        <v>2</v>
      </c>
      <c r="I154" s="30">
        <f>RANK(I152,C152:K152,1)+((COUNT(C152:K152)+1-RANK(I152,C152:K152,0)-RANK(I152,C152:K152,1))/2)</f>
        <v>3</v>
      </c>
      <c r="J154" s="30">
        <f>RANK(J152,C152:K152,1)+((COUNT(C152:K152)+1-RANK(J152,C152:K152,0)-RANK(J152,C152:K152,1))/2)</f>
        <v>7</v>
      </c>
      <c r="K154" s="30">
        <f>RANK(K152,C152:K152,1)+((COUNT(C152:K152)+1-RANK(K152,C152:K152,0)-RANK(K152,C152:K152,1))/2)</f>
        <v>4.5</v>
      </c>
    </row>
    <row r="155" spans="3:11" ht="14.25">
      <c r="C155" s="36" t="s">
        <v>52</v>
      </c>
      <c r="D155" s="36" t="s">
        <v>53</v>
      </c>
      <c r="E155" s="36" t="s">
        <v>54</v>
      </c>
      <c r="F155" s="36" t="s">
        <v>55</v>
      </c>
      <c r="G155" s="36" t="s">
        <v>56</v>
      </c>
      <c r="H155" s="36" t="s">
        <v>57</v>
      </c>
      <c r="I155" s="36" t="s">
        <v>58</v>
      </c>
      <c r="J155" s="36" t="s">
        <v>59</v>
      </c>
      <c r="K155" s="36" t="s">
        <v>60</v>
      </c>
    </row>
  </sheetData>
  <sheetProtection/>
  <mergeCells count="5">
    <mergeCell ref="A125:G125"/>
    <mergeCell ref="A57:F57"/>
    <mergeCell ref="A111:F111"/>
    <mergeCell ref="A80:F80"/>
    <mergeCell ref="A118:F118"/>
  </mergeCells>
  <printOptions/>
  <pageMargins left="0.25" right="0.25" top="0.25" bottom="0.25" header="0.3" footer="0.05"/>
  <pageSetup fitToHeight="4" orientation="landscape" r:id="rId1"/>
  <headerFooter>
    <oddFooter>&amp;C&amp;F</oddFooter>
  </headerFooter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3.57421875" style="0" customWidth="1"/>
  </cols>
  <sheetData>
    <row r="1" spans="2:7" ht="14.25">
      <c r="B1" s="22" t="s">
        <v>42</v>
      </c>
      <c r="C1" s="22" t="s">
        <v>43</v>
      </c>
      <c r="D1" s="22" t="s">
        <v>44</v>
      </c>
      <c r="E1" s="22" t="s">
        <v>45</v>
      </c>
      <c r="F1" s="22" t="s">
        <v>46</v>
      </c>
      <c r="G1" s="22" t="s">
        <v>47</v>
      </c>
    </row>
    <row r="2" spans="1:7" ht="14.25">
      <c r="A2" t="s">
        <v>36</v>
      </c>
      <c r="B2" s="20">
        <v>4879000</v>
      </c>
      <c r="C2" s="20">
        <v>5143170</v>
      </c>
      <c r="D2" s="20">
        <v>5198000</v>
      </c>
      <c r="E2" s="20">
        <v>5404674</v>
      </c>
      <c r="F2" s="20">
        <v>5199000</v>
      </c>
      <c r="G2" s="20">
        <v>5494183</v>
      </c>
    </row>
    <row r="3" spans="2:7" ht="14.25">
      <c r="B3" s="20"/>
      <c r="C3" s="20"/>
      <c r="D3" s="20"/>
      <c r="E3" s="20"/>
      <c r="F3" s="20"/>
      <c r="G3" s="20"/>
    </row>
    <row r="4" spans="1:7" ht="14.25">
      <c r="A4" t="s">
        <v>31</v>
      </c>
      <c r="B4" s="20">
        <v>4879000</v>
      </c>
      <c r="C4" s="20">
        <v>4879000</v>
      </c>
      <c r="D4" s="20">
        <v>4879000</v>
      </c>
      <c r="E4" s="20">
        <v>4879000</v>
      </c>
      <c r="F4" s="20">
        <v>4879000</v>
      </c>
      <c r="G4" s="20">
        <v>4879000</v>
      </c>
    </row>
    <row r="5" spans="2:7" ht="14.25">
      <c r="B5" s="14">
        <f>B4/B2*Price</f>
        <v>50</v>
      </c>
      <c r="C5" s="14">
        <f>B4/C2*Price</f>
        <v>47.431836785484435</v>
      </c>
      <c r="D5" s="14">
        <f>B4/D2*Price</f>
        <v>46.93151212004617</v>
      </c>
      <c r="E5" s="14">
        <f>B4/E2*Price</f>
        <v>45.13685746818402</v>
      </c>
      <c r="F5" s="14">
        <f>C4/F2*Price</f>
        <v>46.92248509328717</v>
      </c>
      <c r="G5" s="14">
        <f>D4/G2*Price</f>
        <v>44.401506101999146</v>
      </c>
    </row>
    <row r="7" spans="1:2" ht="14.25">
      <c r="A7" t="s">
        <v>35</v>
      </c>
      <c r="B7">
        <v>50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Holen</dc:creator>
  <cp:keywords/>
  <dc:description/>
  <cp:lastModifiedBy>esaenz</cp:lastModifiedBy>
  <cp:lastPrinted>2012-03-01T22:40:08Z</cp:lastPrinted>
  <dcterms:created xsi:type="dcterms:W3CDTF">2008-09-25T17:48:35Z</dcterms:created>
  <dcterms:modified xsi:type="dcterms:W3CDTF">2012-04-02T21:12:50Z</dcterms:modified>
  <cp:category/>
  <cp:version/>
  <cp:contentType/>
  <cp:contentStatus/>
</cp:coreProperties>
</file>