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2120" windowHeight="7812" activeTab="0"/>
  </bookViews>
  <sheets>
    <sheet name="OVERALL" sheetId="1" r:id="rId1"/>
  </sheets>
  <definedNames>
    <definedName name="_xlnm.Print_Area" localSheetId="0">'OVERALL'!$A$1:$G$44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<sst xmlns="http://schemas.openxmlformats.org/spreadsheetml/2006/main" count="51" uniqueCount="44">
  <si>
    <t>SCOPE OF</t>
  </si>
  <si>
    <t>ITEM</t>
  </si>
  <si>
    <t>NO.</t>
  </si>
  <si>
    <t>ITEM DESCRIPTION</t>
  </si>
  <si>
    <t>UNIT</t>
  </si>
  <si>
    <t>ESTIMATED</t>
  </si>
  <si>
    <t>QUANTITY</t>
  </si>
  <si>
    <t>COST</t>
  </si>
  <si>
    <t xml:space="preserve"> ENTITY:</t>
  </si>
  <si>
    <t xml:space="preserve"> TERMINI:</t>
  </si>
  <si>
    <t xml:space="preserve">    WORK:</t>
  </si>
  <si>
    <t>OF COSTS AND QUANTITIES</t>
  </si>
  <si>
    <t>LS</t>
  </si>
  <si>
    <t>SY</t>
  </si>
  <si>
    <t xml:space="preserve">Total Construction </t>
  </si>
  <si>
    <t>Contingency @ 10%</t>
  </si>
  <si>
    <t xml:space="preserve">Total </t>
  </si>
  <si>
    <t>Total Fees</t>
  </si>
  <si>
    <t>FINAL TOTAL PROJECT COST</t>
  </si>
  <si>
    <t>75% NMDOT SHARE</t>
  </si>
  <si>
    <t>MOBILIZATION</t>
  </si>
  <si>
    <t>PRELIMINARY ESTIMATE</t>
  </si>
  <si>
    <t>12" SUBGRADE PREPERATION</t>
  </si>
  <si>
    <t>6" BASE COURSE</t>
  </si>
  <si>
    <t>BITUMINIOUS PRIME COAT</t>
  </si>
  <si>
    <t>GRT on engineering @ 7.5625%</t>
  </si>
  <si>
    <t>Gadsden Independent School District</t>
  </si>
  <si>
    <t>MATERIAL TESTING</t>
  </si>
  <si>
    <t>ALW</t>
  </si>
  <si>
    <t>Engineering Fees &amp; Construction Administration</t>
  </si>
  <si>
    <t>25% (GISD) SHARE</t>
  </si>
  <si>
    <t>2.5" PMBP ASPHALT</t>
  </si>
  <si>
    <t>CURB &amp; GUTTER</t>
  </si>
  <si>
    <t>LF</t>
  </si>
  <si>
    <t>Chaparral Elementary School, 300 Lisa Drive, Chaparral NM</t>
  </si>
  <si>
    <t>Parking lot enters and exits from Lisa Drive.</t>
  </si>
  <si>
    <t>6" base course, 2.5" PMBP paving , sidewalks, curb</t>
  </si>
  <si>
    <t>SIDEWALKS</t>
  </si>
  <si>
    <t>SF</t>
  </si>
  <si>
    <t>CONCRETE DUMPSTER PAD</t>
  </si>
  <si>
    <t>Total Base Bid (Item 1-9)</t>
  </si>
  <si>
    <t>GRT on Construction @ 6.3750%</t>
  </si>
  <si>
    <t xml:space="preserve">Design and construction of a paved parking lot consisting of subgrade preperation </t>
  </si>
  <si>
    <t xml:space="preserve"> &amp; gutter and concrete dumpster pad.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</si>
</sst>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B2d\-mmm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.0000_);_(&quot;$&quot;* \(#,##0.0000\);_(&quot;$&quot;* &quot;-&quot;????_);_(@_)"/>
    <numFmt numFmtId="171" formatCode="_(&quot;$&quot;* #,##0.00000_);_(&quot;$&quot;* \(#,##0.00000\);_(&quot;$&quot;* &quot;-&quot;?????_);_(@_)"/>
    <numFmt numFmtId="172" formatCode="_(&quot;$&quot;* #,##0.000000_);_(&quot;$&quot;* \(#,##0.000000\);_(&quot;$&quot;* &quot;-&quot;??????_);_(@_)"/>
  </numFmts>
  <fonts count="41">
    <font>
      <sz val="10"/>
      <name val="Arial"/>
      <family val="0"/>
    </font>
    <font>
      <sz val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19" xfId="0" applyFill="1" applyBorder="1" applyAlignment="1">
      <alignment/>
    </xf>
    <xf numFmtId="0" fontId="6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44" fontId="0" fillId="0" borderId="28" xfId="0" applyNumberFormat="1" applyBorder="1" applyAlignment="1">
      <alignment/>
    </xf>
    <xf numFmtId="42" fontId="0" fillId="0" borderId="29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0" applyNumberFormat="1" applyBorder="1" applyAlignment="1">
      <alignment/>
    </xf>
    <xf numFmtId="42" fontId="0" fillId="0" borderId="30" xfId="0" applyNumberFormat="1" applyBorder="1" applyAlignment="1">
      <alignment/>
    </xf>
    <xf numFmtId="44" fontId="0" fillId="0" borderId="31" xfId="0" applyNumberFormat="1" applyBorder="1" applyAlignment="1">
      <alignment/>
    </xf>
    <xf numFmtId="44" fontId="0" fillId="0" borderId="32" xfId="0" applyNumberFormat="1" applyBorder="1" applyAlignment="1">
      <alignment/>
    </xf>
    <xf numFmtId="44" fontId="0" fillId="0" borderId="33" xfId="0" applyNumberFormat="1" applyBorder="1" applyAlignment="1">
      <alignment/>
    </xf>
    <xf numFmtId="44" fontId="0" fillId="0" borderId="0" xfId="0" applyNumberFormat="1" applyAlignment="1">
      <alignment/>
    </xf>
    <xf numFmtId="44" fontId="0" fillId="0" borderId="26" xfId="0" applyNumberFormat="1" applyBorder="1" applyAlignment="1">
      <alignment/>
    </xf>
    <xf numFmtId="44" fontId="0" fillId="0" borderId="34" xfId="0" applyNumberFormat="1" applyBorder="1" applyAlignment="1">
      <alignment/>
    </xf>
    <xf numFmtId="44" fontId="0" fillId="0" borderId="35" xfId="0" applyNumberFormat="1" applyBorder="1" applyAlignment="1">
      <alignment/>
    </xf>
    <xf numFmtId="44" fontId="0" fillId="0" borderId="36" xfId="0" applyNumberFormat="1" applyBorder="1" applyAlignment="1">
      <alignment/>
    </xf>
    <xf numFmtId="44" fontId="0" fillId="0" borderId="24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4" fontId="0" fillId="0" borderId="40" xfId="0" applyNumberFormat="1" applyBorder="1" applyAlignment="1">
      <alignment/>
    </xf>
    <xf numFmtId="44" fontId="0" fillId="0" borderId="41" xfId="0" applyNumberFormat="1" applyBorder="1" applyAlignment="1">
      <alignment/>
    </xf>
    <xf numFmtId="44" fontId="0" fillId="0" borderId="42" xfId="0" applyNumberFormat="1" applyBorder="1" applyAlignment="1">
      <alignment/>
    </xf>
    <xf numFmtId="44" fontId="0" fillId="0" borderId="31" xfId="0" applyNumberForma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46" xfId="0" applyBorder="1" applyAlignment="1">
      <alignment horizontal="center"/>
    </xf>
    <xf numFmtId="44" fontId="0" fillId="0" borderId="46" xfId="0" applyNumberFormat="1" applyBorder="1" applyAlignment="1">
      <alignment/>
    </xf>
    <xf numFmtId="42" fontId="0" fillId="0" borderId="47" xfId="0" applyNumberFormat="1" applyBorder="1" applyAlignment="1">
      <alignment/>
    </xf>
    <xf numFmtId="0" fontId="0" fillId="0" borderId="22" xfId="0" applyFill="1" applyBorder="1" applyAlignment="1">
      <alignment/>
    </xf>
    <xf numFmtId="44" fontId="0" fillId="0" borderId="26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49" xfId="0" applyBorder="1" applyAlignment="1">
      <alignment horizontal="center"/>
    </xf>
    <xf numFmtId="44" fontId="0" fillId="0" borderId="49" xfId="0" applyNumberFormat="1" applyBorder="1" applyAlignment="1">
      <alignment/>
    </xf>
    <xf numFmtId="0" fontId="0" fillId="0" borderId="50" xfId="0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51" xfId="0" applyNumberFormat="1" applyBorder="1" applyAlignment="1">
      <alignment/>
    </xf>
    <xf numFmtId="0" fontId="0" fillId="0" borderId="44" xfId="0" applyBorder="1" applyAlignment="1">
      <alignment horizontal="center"/>
    </xf>
    <xf numFmtId="0" fontId="0" fillId="0" borderId="52" xfId="0" applyBorder="1" applyAlignment="1">
      <alignment horizontal="center"/>
    </xf>
    <xf numFmtId="44" fontId="0" fillId="0" borderId="53" xfId="0" applyNumberFormat="1" applyBorder="1" applyAlignment="1">
      <alignment/>
    </xf>
    <xf numFmtId="44" fontId="0" fillId="0" borderId="54" xfId="0" applyNumberForma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2" xfId="0" applyFont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60" xfId="0" applyFont="1" applyBorder="1" applyAlignment="1">
      <alignment horizontal="left" wrapText="1"/>
    </xf>
    <xf numFmtId="0" fontId="0" fillId="0" borderId="61" xfId="0" applyBorder="1" applyAlignment="1">
      <alignment horizontal="center"/>
    </xf>
    <xf numFmtId="0" fontId="0" fillId="0" borderId="60" xfId="0" applyBorder="1" applyAlignment="1">
      <alignment wrapText="1"/>
    </xf>
    <xf numFmtId="0" fontId="0" fillId="0" borderId="58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10.7109375" style="0" bestFit="1" customWidth="1"/>
    <col min="2" max="2" width="44.7109375" style="0" customWidth="1"/>
    <col min="3" max="3" width="7.8515625" style="0" customWidth="1"/>
    <col min="4" max="4" width="9.00390625" style="0" customWidth="1"/>
    <col min="5" max="5" width="9.140625" style="0" hidden="1" customWidth="1"/>
    <col min="6" max="6" width="11.57421875" style="0" customWidth="1"/>
    <col min="7" max="7" width="13.7109375" style="0" customWidth="1"/>
  </cols>
  <sheetData>
    <row r="1" spans="1:7" ht="22.5">
      <c r="A1" s="86" t="s">
        <v>21</v>
      </c>
      <c r="B1" s="87"/>
      <c r="C1" s="87"/>
      <c r="D1" s="87"/>
      <c r="E1" s="87"/>
      <c r="F1" s="87"/>
      <c r="G1" s="87"/>
    </row>
    <row r="2" spans="1:7" ht="22.5">
      <c r="A2" s="86" t="s">
        <v>11</v>
      </c>
      <c r="B2" s="87"/>
      <c r="C2" s="87"/>
      <c r="D2" s="87"/>
      <c r="E2" s="87"/>
      <c r="F2" s="87"/>
      <c r="G2" s="87"/>
    </row>
    <row r="4" spans="1:7" ht="12.75">
      <c r="A4" s="1" t="s">
        <v>8</v>
      </c>
      <c r="B4" s="85" t="s">
        <v>26</v>
      </c>
      <c r="C4" s="5"/>
      <c r="D4" s="4"/>
      <c r="E4" s="4"/>
      <c r="F4" s="4"/>
      <c r="G4" s="4"/>
    </row>
    <row r="5" spans="1:7" ht="12.75">
      <c r="A5" s="1"/>
      <c r="B5" s="4"/>
      <c r="C5" s="5"/>
      <c r="D5" s="4"/>
      <c r="E5" s="4"/>
      <c r="F5" s="4"/>
      <c r="G5" s="4"/>
    </row>
    <row r="6" spans="1:7" ht="12.75">
      <c r="A6" s="1" t="s">
        <v>9</v>
      </c>
      <c r="B6" s="76" t="s">
        <v>34</v>
      </c>
      <c r="C6" s="3"/>
      <c r="D6" s="3"/>
      <c r="E6" s="3"/>
      <c r="F6" s="3"/>
      <c r="G6" s="4"/>
    </row>
    <row r="7" spans="2:7" ht="12.75">
      <c r="B7" s="3" t="s">
        <v>35</v>
      </c>
      <c r="C7" s="3"/>
      <c r="D7" s="3"/>
      <c r="E7" s="3"/>
      <c r="F7" s="3"/>
      <c r="G7" s="4"/>
    </row>
    <row r="9" spans="1:6" ht="12.75">
      <c r="A9" s="1" t="s">
        <v>0</v>
      </c>
      <c r="B9" s="76" t="s">
        <v>42</v>
      </c>
      <c r="C9" s="3"/>
      <c r="D9" s="3"/>
      <c r="F9" s="3"/>
    </row>
    <row r="10" spans="1:7" ht="13.5" customHeight="1">
      <c r="A10" s="1" t="s">
        <v>10</v>
      </c>
      <c r="B10" s="81" t="s">
        <v>36</v>
      </c>
      <c r="C10" s="83"/>
      <c r="D10" s="83"/>
      <c r="E10" s="58"/>
      <c r="F10" s="83"/>
      <c r="G10" s="80"/>
    </row>
    <row r="11" spans="2:7" ht="12.75" customHeight="1">
      <c r="B11" s="83" t="s">
        <v>43</v>
      </c>
      <c r="C11" s="83"/>
      <c r="D11" s="83"/>
      <c r="E11" s="58"/>
      <c r="F11" s="83"/>
      <c r="G11" s="80"/>
    </row>
    <row r="14" spans="1:7" ht="13.5" thickBot="1">
      <c r="A14" s="10"/>
      <c r="B14" s="10"/>
      <c r="C14" s="10"/>
      <c r="D14" s="10"/>
      <c r="E14" s="10"/>
      <c r="F14" s="10"/>
      <c r="G14" s="10"/>
    </row>
    <row r="15" spans="1:8" ht="13.5" thickTop="1">
      <c r="A15" s="21" t="s">
        <v>1</v>
      </c>
      <c r="B15" s="7" t="s">
        <v>3</v>
      </c>
      <c r="C15" s="7" t="s">
        <v>4</v>
      </c>
      <c r="D15" s="7" t="s">
        <v>5</v>
      </c>
      <c r="E15" s="8"/>
      <c r="F15" s="9" t="s">
        <v>4</v>
      </c>
      <c r="G15" s="7" t="s">
        <v>5</v>
      </c>
      <c r="H15" s="2"/>
    </row>
    <row r="16" spans="1:7" ht="13.5" thickBot="1">
      <c r="A16" s="11" t="s">
        <v>2</v>
      </c>
      <c r="B16" s="12"/>
      <c r="C16" s="12"/>
      <c r="D16" s="11" t="s">
        <v>6</v>
      </c>
      <c r="E16" s="13"/>
      <c r="F16" s="14" t="s">
        <v>7</v>
      </c>
      <c r="G16" s="11" t="s">
        <v>7</v>
      </c>
    </row>
    <row r="17" spans="1:7" ht="13.5" thickTop="1">
      <c r="A17" s="59">
        <v>1</v>
      </c>
      <c r="B17" s="60" t="s">
        <v>20</v>
      </c>
      <c r="C17" s="61" t="s">
        <v>12</v>
      </c>
      <c r="D17" s="61">
        <v>1</v>
      </c>
      <c r="E17" s="62">
        <v>1500</v>
      </c>
      <c r="F17" s="62">
        <v>4500</v>
      </c>
      <c r="G17" s="47">
        <f aca="true" t="shared" si="0" ref="G17:G25">D17*F17</f>
        <v>4500</v>
      </c>
    </row>
    <row r="18" spans="1:7" ht="12.75">
      <c r="A18" s="63">
        <v>2</v>
      </c>
      <c r="B18" s="70" t="s">
        <v>22</v>
      </c>
      <c r="C18" s="64" t="s">
        <v>13</v>
      </c>
      <c r="D18" s="64">
        <v>1000</v>
      </c>
      <c r="E18" s="65">
        <v>9</v>
      </c>
      <c r="F18" s="65">
        <v>1.8</v>
      </c>
      <c r="G18" s="32">
        <f>D18*F18</f>
        <v>1800</v>
      </c>
    </row>
    <row r="19" spans="1:7" ht="12.75">
      <c r="A19" s="63">
        <v>3</v>
      </c>
      <c r="B19" s="70" t="s">
        <v>23</v>
      </c>
      <c r="C19" s="64" t="s">
        <v>13</v>
      </c>
      <c r="D19" s="64">
        <v>1000</v>
      </c>
      <c r="E19" s="65">
        <v>9</v>
      </c>
      <c r="F19" s="65">
        <v>7.5</v>
      </c>
      <c r="G19" s="32">
        <f t="shared" si="0"/>
        <v>7500</v>
      </c>
    </row>
    <row r="20" spans="1:7" ht="12.75">
      <c r="A20" s="63">
        <f>+A19+1</f>
        <v>4</v>
      </c>
      <c r="B20" s="71" t="s">
        <v>24</v>
      </c>
      <c r="C20" s="64" t="s">
        <v>13</v>
      </c>
      <c r="D20" s="64">
        <v>1000</v>
      </c>
      <c r="E20" s="65">
        <v>6</v>
      </c>
      <c r="F20" s="65">
        <v>1.5</v>
      </c>
      <c r="G20" s="32">
        <f t="shared" si="0"/>
        <v>1500</v>
      </c>
    </row>
    <row r="21" spans="1:7" ht="12.75">
      <c r="A21" s="63">
        <f>+A20+1</f>
        <v>5</v>
      </c>
      <c r="B21" s="71" t="s">
        <v>31</v>
      </c>
      <c r="C21" s="64" t="s">
        <v>13</v>
      </c>
      <c r="D21" s="64">
        <v>1000</v>
      </c>
      <c r="E21" s="65">
        <v>1000</v>
      </c>
      <c r="F21" s="65">
        <v>15.5</v>
      </c>
      <c r="G21" s="32">
        <f t="shared" si="0"/>
        <v>15500</v>
      </c>
    </row>
    <row r="22" spans="1:7" ht="12.75">
      <c r="A22" s="82">
        <v>6</v>
      </c>
      <c r="B22" s="84" t="s">
        <v>37</v>
      </c>
      <c r="C22" s="78" t="s">
        <v>38</v>
      </c>
      <c r="D22" s="67">
        <v>950</v>
      </c>
      <c r="E22" s="68"/>
      <c r="F22" s="68">
        <v>6.5</v>
      </c>
      <c r="G22" s="32">
        <f t="shared" si="0"/>
        <v>6175</v>
      </c>
    </row>
    <row r="23" spans="1:7" ht="12.75">
      <c r="A23" s="82">
        <v>7</v>
      </c>
      <c r="B23" s="6" t="s">
        <v>32</v>
      </c>
      <c r="C23" s="78" t="s">
        <v>33</v>
      </c>
      <c r="D23" s="67">
        <v>400</v>
      </c>
      <c r="E23" s="68"/>
      <c r="F23" s="68">
        <v>22</v>
      </c>
      <c r="G23" s="32">
        <f t="shared" si="0"/>
        <v>8800</v>
      </c>
    </row>
    <row r="24" spans="1:7" ht="12.75">
      <c r="A24" s="82">
        <v>8</v>
      </c>
      <c r="B24" s="6" t="s">
        <v>39</v>
      </c>
      <c r="C24" s="78" t="s">
        <v>38</v>
      </c>
      <c r="D24" s="67">
        <v>750</v>
      </c>
      <c r="E24" s="68"/>
      <c r="F24" s="68">
        <v>8.5</v>
      </c>
      <c r="G24" s="32">
        <f t="shared" si="0"/>
        <v>6375</v>
      </c>
    </row>
    <row r="25" spans="1:7" ht="13.5" thickBot="1">
      <c r="A25" s="66">
        <v>9</v>
      </c>
      <c r="B25" s="77" t="s">
        <v>27</v>
      </c>
      <c r="C25" s="78" t="s">
        <v>28</v>
      </c>
      <c r="D25" s="67">
        <v>1</v>
      </c>
      <c r="E25" s="68"/>
      <c r="F25" s="68">
        <v>2000</v>
      </c>
      <c r="G25" s="32">
        <f t="shared" si="0"/>
        <v>2000</v>
      </c>
    </row>
    <row r="26" spans="1:7" ht="14.25" thickBot="1" thickTop="1">
      <c r="A26" s="15"/>
      <c r="B26" s="72" t="s">
        <v>40</v>
      </c>
      <c r="C26" s="19"/>
      <c r="D26" s="20"/>
      <c r="E26" s="20"/>
      <c r="F26" s="33"/>
      <c r="G26" s="34">
        <f>SUM(G17:G25)</f>
        <v>54150</v>
      </c>
    </row>
    <row r="27" spans="1:7" ht="12.75">
      <c r="A27" s="49"/>
      <c r="B27" s="22" t="s">
        <v>15</v>
      </c>
      <c r="C27" s="18"/>
      <c r="D27" s="18"/>
      <c r="E27" s="18"/>
      <c r="F27" s="36"/>
      <c r="G27" s="38">
        <f>+G26*0.1</f>
        <v>5415</v>
      </c>
    </row>
    <row r="28" spans="1:7" ht="13.5" thickBot="1">
      <c r="A28" s="50"/>
      <c r="B28" s="73" t="s">
        <v>41</v>
      </c>
      <c r="C28" s="16"/>
      <c r="D28" s="16"/>
      <c r="E28" s="16"/>
      <c r="F28" s="37"/>
      <c r="G28" s="39">
        <f>+(G26+G27)*0.06375</f>
        <v>3797.26875</v>
      </c>
    </row>
    <row r="29" spans="1:7" ht="14.25" thickBot="1" thickTop="1">
      <c r="A29" s="51"/>
      <c r="B29" s="48" t="s">
        <v>14</v>
      </c>
      <c r="C29" s="20"/>
      <c r="D29" s="20"/>
      <c r="E29" s="20"/>
      <c r="F29" s="40"/>
      <c r="G29" s="34">
        <f>SUM(G26:G28)</f>
        <v>63362.26875</v>
      </c>
    </row>
    <row r="30" spans="6:7" ht="12.75">
      <c r="F30" s="35"/>
      <c r="G30" s="35"/>
    </row>
    <row r="31" spans="6:7" ht="12.75">
      <c r="F31" s="35"/>
      <c r="G31" s="35"/>
    </row>
    <row r="32" spans="2:7" ht="13.5" thickBot="1">
      <c r="B32" s="4"/>
      <c r="F32" s="35"/>
      <c r="G32" s="35"/>
    </row>
    <row r="33" spans="2:7" ht="13.5" thickBot="1">
      <c r="B33" s="74" t="s">
        <v>29</v>
      </c>
      <c r="C33" s="56"/>
      <c r="D33" s="56"/>
      <c r="E33" s="56"/>
      <c r="F33" s="57"/>
      <c r="G33" s="69">
        <v>13500</v>
      </c>
    </row>
    <row r="34" spans="2:7" ht="13.5" thickTop="1">
      <c r="B34" s="41" t="s">
        <v>16</v>
      </c>
      <c r="C34" s="42"/>
      <c r="D34" s="43"/>
      <c r="E34" s="43"/>
      <c r="F34" s="44"/>
      <c r="G34" s="45">
        <f>SUM(G33:G33)</f>
        <v>13500</v>
      </c>
    </row>
    <row r="35" spans="2:7" ht="13.5" thickBot="1">
      <c r="B35" s="75" t="s">
        <v>25</v>
      </c>
      <c r="C35" s="17"/>
      <c r="D35" s="17"/>
      <c r="E35" s="17"/>
      <c r="F35" s="37"/>
      <c r="G35" s="46">
        <f>G34*0.075625</f>
        <v>1020.9375</v>
      </c>
    </row>
    <row r="36" spans="2:7" ht="14.25" thickBot="1" thickTop="1">
      <c r="B36" s="23" t="s">
        <v>17</v>
      </c>
      <c r="C36" s="20"/>
      <c r="D36" s="20"/>
      <c r="E36" s="20"/>
      <c r="F36" s="40"/>
      <c r="G36" s="34">
        <f>SUM(G34:G35)</f>
        <v>14520.9375</v>
      </c>
    </row>
    <row r="38" ht="13.5" thickBot="1"/>
    <row r="39" spans="3:7" ht="12.75">
      <c r="C39" s="24" t="s">
        <v>18</v>
      </c>
      <c r="D39" s="25"/>
      <c r="E39" s="26"/>
      <c r="F39" s="26"/>
      <c r="G39" s="27">
        <f>+G29+G36</f>
        <v>77883.20625</v>
      </c>
    </row>
    <row r="40" spans="3:7" ht="12.75">
      <c r="C40" s="28" t="s">
        <v>19</v>
      </c>
      <c r="D40" s="29"/>
      <c r="E40" s="30"/>
      <c r="F40" s="30"/>
      <c r="G40" s="31">
        <f>+G39*0.75</f>
        <v>58412.404687500006</v>
      </c>
    </row>
    <row r="41" spans="3:7" ht="13.5" thickBot="1">
      <c r="C41" s="79" t="s">
        <v>30</v>
      </c>
      <c r="D41" s="53"/>
      <c r="E41" s="54"/>
      <c r="F41" s="54"/>
      <c r="G41" s="55">
        <f>+G39-G40</f>
        <v>19470.801562499997</v>
      </c>
    </row>
    <row r="43" ht="12.75">
      <c r="A43" s="52"/>
    </row>
  </sheetData>
  <sheetProtection/>
  <mergeCells count="2">
    <mergeCell ref="A1:G1"/>
    <mergeCell ref="A2:G2"/>
  </mergeCells>
  <printOptions horizontalCentered="1"/>
  <pageMargins left="0.25" right="0.25" top="1" bottom="1" header="0.5" footer="0.5"/>
  <pageSetup fitToHeight="2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NMSHTD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hgonz01</dc:creator>
  <cp:keywords/>
  <dc:description/>
  <cp:lastModifiedBy>esaenz</cp:lastModifiedBy>
  <cp:lastPrinted>2012-02-29T20:40:57Z</cp:lastPrinted>
  <dcterms:created xsi:type="dcterms:W3CDTF">2002-02-12T22:45:35Z</dcterms:created>
  <dcterms:modified xsi:type="dcterms:W3CDTF">2012-03-28T17:10:10Z</dcterms:modified>
  <cp:category/>
  <cp:version/>
  <cp:contentType/>
  <cp:contentStatus/>
</cp:coreProperties>
</file>