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15" yWindow="0" windowWidth="21840" windowHeight="13740" tabRatio="500" activeTab="0"/>
  </bookViews>
  <sheets>
    <sheet name="FMP Priorities Chart" sheetId="1" r:id="rId1"/>
    <sheet name="Committee Strategy" sheetId="2" r:id="rId2"/>
  </sheets>
  <definedNames>
    <definedName name="_xlnm.Print_Area" localSheetId="1">'Committee Strategy'!$B$1:$J$28</definedName>
    <definedName name="_xlnm.Print_Area" localSheetId="0">'FMP Priorities Chart'!$B$3:$H$44</definedName>
  </definedNames>
  <calcPr fullCalcOnLoad="1"/>
</workbook>
</file>

<file path=xl/sharedStrings.xml><?xml version="1.0" encoding="utf-8"?>
<sst xmlns="http://schemas.openxmlformats.org/spreadsheetml/2006/main" count="145" uniqueCount="98">
  <si>
    <t>Construct new Chaparral area ES</t>
  </si>
  <si>
    <t>Priorities 2012</t>
  </si>
  <si>
    <t>Replacement of Desert Pride Alternative HS - Ph 2</t>
  </si>
  <si>
    <t>Upgrade Motor Pool</t>
  </si>
  <si>
    <t>Construct new Southern area ES</t>
  </si>
  <si>
    <t>2012 PSFA Rank</t>
  </si>
  <si>
    <t>New Chaparral Elementary, Ed Spec. and Design</t>
  </si>
  <si>
    <t>Security systems upgrades, electrical upgrades and HVAC upgrades.  Package with consideration for cause and effect issues and most efficient use of funds</t>
  </si>
  <si>
    <t>Project matching funds from PSCOC on hold indefinitely (2010 memo)</t>
  </si>
  <si>
    <t xml:space="preserve">Committee had some concern that a southern area ES may be needed in the 5 year planning period.  Early projections work notes the trigger of having over 250 students beyond capacities of the 3 ES would happen in the 2014 Bond cycle.  If Central Management Team determines more growth likely then need $1,880,000 and reduce 6C.  </t>
  </si>
  <si>
    <t>2a</t>
  </si>
  <si>
    <t>2b</t>
  </si>
  <si>
    <t>5 New</t>
  </si>
  <si>
    <t>7 New</t>
  </si>
  <si>
    <t>8 New</t>
  </si>
  <si>
    <t>9 New</t>
  </si>
  <si>
    <t>10 New</t>
  </si>
  <si>
    <t>11 New</t>
  </si>
  <si>
    <t>12 New</t>
  </si>
  <si>
    <t>Complete the renovation of Gadsden HS</t>
  </si>
  <si>
    <t>Renovate the existing Chaparral ES</t>
  </si>
  <si>
    <t>Renovate &amp; Add to Desert View ES</t>
  </si>
  <si>
    <t>Projects can be moved up if matching funds projects for approved projects are delayed by State</t>
  </si>
  <si>
    <t>Needs Based *6</t>
  </si>
  <si>
    <t>2012-13 PSFA Rank</t>
  </si>
  <si>
    <t xml:space="preserve">Subtotal    </t>
  </si>
  <si>
    <t>Projects for Facility Capital Program</t>
  </si>
  <si>
    <t xml:space="preserve">State Matching </t>
  </si>
  <si>
    <t>Original 2010 Bond List included $7,000,000 for Phase 1 Desert Pride Academy</t>
  </si>
  <si>
    <t xml:space="preserve">Total remaining relating to GOB 2010 ($36,000,000)   </t>
  </si>
  <si>
    <t>New</t>
  </si>
  <si>
    <t>Added by District FMP Committee and Board</t>
  </si>
  <si>
    <t>In Study</t>
  </si>
  <si>
    <t>Finish existing projects with PSCOC funding (GHS, Anthony and Berino ES)</t>
  </si>
  <si>
    <t>Estimated Total Project Cost</t>
  </si>
  <si>
    <t>A</t>
  </si>
  <si>
    <t>B</t>
  </si>
  <si>
    <t>C</t>
  </si>
  <si>
    <t>Roofing projects- district wide</t>
  </si>
  <si>
    <t>Highest Need Projects</t>
  </si>
  <si>
    <t>Total for 2010 G.O. Bond Program</t>
  </si>
  <si>
    <t>FMP Committee Meeting December 8, 2009</t>
  </si>
  <si>
    <t>The FMP committee recommended the following strategy to maximize funds for the GO Bond February 2010</t>
  </si>
  <si>
    <t>Gadsden Independent School District</t>
  </si>
  <si>
    <t>Impact of Growth School and likely PSFA ranking qualified school</t>
  </si>
  <si>
    <t>Notes</t>
  </si>
  <si>
    <t>Upgrading facilities with low score</t>
  </si>
  <si>
    <t>District-wide Funds that impact all schools</t>
  </si>
  <si>
    <t>*2</t>
  </si>
  <si>
    <t>*1</t>
  </si>
  <si>
    <t>GISD Capital Priorities</t>
  </si>
  <si>
    <t>District match for renovation of existing Chaparral ES</t>
  </si>
  <si>
    <t>Match</t>
  </si>
  <si>
    <t>Replace food service facility - Phase 1</t>
  </si>
  <si>
    <t>*3</t>
  </si>
  <si>
    <t>District match for new Chaparral area ES</t>
  </si>
  <si>
    <t>Security systems upgrades, electrical upgrades and HVAC upgrades.  Packagewith consideration for cause and effect issues and most efficient use of funds</t>
  </si>
  <si>
    <t xml:space="preserve">TOTAL FUNDING POSSIBLE INCL STATE MATCH  </t>
  </si>
  <si>
    <t>Potential State Matching 2012</t>
  </si>
  <si>
    <t>District minor construction fund</t>
  </si>
  <si>
    <t>District accessibility fund</t>
  </si>
  <si>
    <t>Portable contingency fund</t>
  </si>
  <si>
    <t>Well and wastewater improvements</t>
  </si>
  <si>
    <t>Recommendation for FMP Annual Update on priorities</t>
  </si>
  <si>
    <t>Santa Teresa Middle School Kitchen upgrade</t>
  </si>
  <si>
    <t>Sunland Park Elementary Kitchen upgrade</t>
  </si>
  <si>
    <t>Riverside Elementary Kitchen upgrade</t>
  </si>
  <si>
    <t>Chaparral High School Tennis Courts</t>
  </si>
  <si>
    <t>Replacement of Desert Pride Alternative HS - Phase 1.  Assuming PSFA will not re-score for ranking qualification.  If re-ranked then only need $1,320,000</t>
  </si>
  <si>
    <t>Estimated ADF *1  From 2010</t>
  </si>
  <si>
    <t xml:space="preserve">Remainder of Subtotal from Original FMP Bond Recommendation    </t>
  </si>
  <si>
    <t>Estimated ADF *1  Added 2012</t>
  </si>
  <si>
    <t>Upgrade motor pool</t>
  </si>
  <si>
    <t>District minor construction fund</t>
  </si>
  <si>
    <t>District accessibility fund</t>
  </si>
  <si>
    <t>Portable contingency fund</t>
  </si>
  <si>
    <t>Well and wastewater improvements</t>
  </si>
  <si>
    <t>5% contingency for unanticipated items</t>
  </si>
  <si>
    <t xml:space="preserve"> </t>
  </si>
  <si>
    <t>Plan for Growth</t>
  </si>
  <si>
    <t>Program Contingency of 5%</t>
  </si>
  <si>
    <t>Replace food service facility - could be a phase 2 in 2014</t>
  </si>
  <si>
    <t>pending POR</t>
  </si>
  <si>
    <t>All are covered in 2006 Bond program but a part of GHS.  Complete renovation of Gadsden HS (Phase 4: Arts, Vocational and site)</t>
  </si>
  <si>
    <t>06-07-50</t>
  </si>
  <si>
    <t>Allocated District Funds</t>
  </si>
  <si>
    <t xml:space="preserve">Recommending District petition PSFA for re-evaluation. If matching funds available, excess in District match to be reallocated </t>
  </si>
  <si>
    <t xml:space="preserve">Subtotal      </t>
  </si>
  <si>
    <t>N/A</t>
  </si>
  <si>
    <t>*4</t>
  </si>
  <si>
    <t>Annual</t>
  </si>
  <si>
    <t>*5</t>
  </si>
  <si>
    <t>Highest Need</t>
  </si>
  <si>
    <t>As Needed</t>
  </si>
  <si>
    <t>Contingency = 5% of program</t>
  </si>
  <si>
    <t>*6</t>
  </si>
  <si>
    <t>These categories of work might be augmented by PSFA on a specific line item basis</t>
  </si>
  <si>
    <t>Needs based projects are identified in the FMP and implemented as funds and urgency dictate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</si>
</sst>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00"/>
    <numFmt numFmtId="168" formatCode="0.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_(&quot;$&quot;* #,##0.000_);_(&quot;$&quot;* \(#,##0.000\);_(&quot;$&quot;* &quot;-&quot;??_);_(@_)"/>
    <numFmt numFmtId="174" formatCode="m/d"/>
    <numFmt numFmtId="175" formatCode="&quot;$&quot;#,##0.0_);[Red]\(&quot;$&quot;#,##0.0\)"/>
    <numFmt numFmtId="176" formatCode="&quot;$&quot;#,##0.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2"/>
      <name val="Helv"/>
      <family val="0"/>
    </font>
    <font>
      <sz val="12"/>
      <name val="Helv"/>
      <family val="0"/>
    </font>
    <font>
      <sz val="12"/>
      <name val="Arial Narrow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2" borderId="1" applyNumberFormat="0" applyAlignment="0" applyProtection="0"/>
    <xf numFmtId="0" fontId="3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1" borderId="1" applyNumberFormat="0" applyAlignment="0" applyProtection="0"/>
    <xf numFmtId="0" fontId="9" fillId="0" borderId="0" applyNumberFormat="0" applyFill="0" applyBorder="0" applyAlignment="0">
      <protection/>
    </xf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/>
    </xf>
    <xf numFmtId="164" fontId="8" fillId="24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66" fontId="8" fillId="24" borderId="10" xfId="44" applyNumberFormat="1" applyFont="1" applyFill="1" applyBorder="1" applyAlignment="1">
      <alignment/>
    </xf>
    <xf numFmtId="166" fontId="8" fillId="0" borderId="0" xfId="44" applyNumberFormat="1" applyFont="1" applyAlignment="1">
      <alignment horizontal="center" wrapText="1"/>
    </xf>
    <xf numFmtId="166" fontId="7" fillId="0" borderId="0" xfId="44" applyNumberFormat="1" applyFont="1" applyAlignment="1">
      <alignment horizontal="center"/>
    </xf>
    <xf numFmtId="166" fontId="8" fillId="0" borderId="0" xfId="44" applyNumberFormat="1" applyFont="1" applyAlignment="1">
      <alignment/>
    </xf>
    <xf numFmtId="166" fontId="8" fillId="0" borderId="10" xfId="44" applyNumberFormat="1" applyFont="1" applyBorder="1" applyAlignment="1">
      <alignment/>
    </xf>
    <xf numFmtId="166" fontId="8" fillId="0" borderId="10" xfId="44" applyNumberFormat="1" applyFont="1" applyBorder="1" applyAlignment="1">
      <alignment horizontal="left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2" fillId="0" borderId="11" xfId="44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vertical="center"/>
    </xf>
    <xf numFmtId="164" fontId="12" fillId="0" borderId="11" xfId="44" applyNumberFormat="1" applyFont="1" applyBorder="1" applyAlignment="1">
      <alignment vertical="center"/>
    </xf>
    <xf numFmtId="164" fontId="12" fillId="0" borderId="10" xfId="44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5" fillId="0" borderId="11" xfId="44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4" fillId="0" borderId="11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164" fontId="12" fillId="0" borderId="10" xfId="44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64" fontId="12" fillId="0" borderId="11" xfId="44" applyNumberFormat="1" applyFont="1" applyBorder="1" applyAlignment="1">
      <alignment vertical="center"/>
    </xf>
    <xf numFmtId="164" fontId="12" fillId="0" borderId="11" xfId="44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left" wrapText="1"/>
    </xf>
    <xf numFmtId="166" fontId="8" fillId="0" borderId="0" xfId="44" applyNumberFormat="1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p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tabSelected="1" showOutlineSymbols="0" zoomScale="125" zoomScaleNormal="125" zoomScalePageLayoutView="0" workbookViewId="0" topLeftCell="A1">
      <selection activeCell="B3" sqref="B3"/>
    </sheetView>
  </sheetViews>
  <sheetFormatPr defaultColWidth="10.75390625" defaultRowHeight="12.75" outlineLevelRow="1"/>
  <cols>
    <col min="1" max="1" width="1.75390625" style="32" customWidth="1"/>
    <col min="2" max="2" width="12.625" style="34" bestFit="1" customWidth="1"/>
    <col min="3" max="3" width="46.75390625" style="32" customWidth="1"/>
    <col min="4" max="4" width="15.125" style="32" bestFit="1" customWidth="1"/>
    <col min="5" max="5" width="15.125" style="32" customWidth="1"/>
    <col min="6" max="6" width="13.25390625" style="32" bestFit="1" customWidth="1"/>
    <col min="7" max="7" width="11.00390625" style="35" customWidth="1"/>
    <col min="8" max="8" width="5.375" style="34" bestFit="1" customWidth="1"/>
    <col min="9" max="16384" width="10.75390625" style="32" customWidth="1"/>
  </cols>
  <sheetData>
    <row r="1" ht="9.75" customHeight="1"/>
    <row r="2" spans="3:11" ht="15">
      <c r="C2" s="32" t="s">
        <v>63</v>
      </c>
      <c r="H2" s="59"/>
      <c r="I2" s="60" t="s">
        <v>52</v>
      </c>
      <c r="J2" s="61">
        <v>0.11</v>
      </c>
      <c r="K2" s="61">
        <v>0.89</v>
      </c>
    </row>
    <row r="3" spans="2:8" ht="24" customHeight="1">
      <c r="B3" s="62" t="s">
        <v>50</v>
      </c>
      <c r="H3" s="63"/>
    </row>
    <row r="4" spans="2:8" ht="30" customHeight="1">
      <c r="B4" s="22" t="s">
        <v>1</v>
      </c>
      <c r="C4" s="23" t="s">
        <v>26</v>
      </c>
      <c r="D4" s="22" t="s">
        <v>69</v>
      </c>
      <c r="E4" s="22" t="s">
        <v>71</v>
      </c>
      <c r="F4" s="22" t="s">
        <v>58</v>
      </c>
      <c r="G4" s="22" t="s">
        <v>24</v>
      </c>
      <c r="H4" s="25" t="s">
        <v>45</v>
      </c>
    </row>
    <row r="5" spans="2:8" s="65" customFormat="1" ht="15" customHeight="1" outlineLevel="1">
      <c r="B5" s="26">
        <v>1</v>
      </c>
      <c r="C5" s="64" t="s">
        <v>19</v>
      </c>
      <c r="D5" s="43">
        <v>1520000</v>
      </c>
      <c r="E5" s="43"/>
      <c r="F5" s="43">
        <f>D5/$J$2</f>
        <v>13818181.818181818</v>
      </c>
      <c r="G5" s="30" t="s">
        <v>84</v>
      </c>
      <c r="H5" s="28" t="s">
        <v>54</v>
      </c>
    </row>
    <row r="6" spans="2:11" s="65" customFormat="1" ht="15" outlineLevel="1">
      <c r="B6" s="26" t="s">
        <v>10</v>
      </c>
      <c r="C6" s="41" t="s">
        <v>6</v>
      </c>
      <c r="D6" s="66"/>
      <c r="E6" s="43">
        <v>68200</v>
      </c>
      <c r="F6" s="43">
        <v>551800</v>
      </c>
      <c r="G6" s="28" t="s">
        <v>88</v>
      </c>
      <c r="H6" s="67"/>
      <c r="K6" s="65">
        <v>620000</v>
      </c>
    </row>
    <row r="7" spans="2:11" s="65" customFormat="1" ht="15" customHeight="1" outlineLevel="1">
      <c r="B7" s="26" t="s">
        <v>11</v>
      </c>
      <c r="C7" s="42" t="s">
        <v>0</v>
      </c>
      <c r="D7" s="43">
        <v>1880000</v>
      </c>
      <c r="E7" s="43"/>
      <c r="F7" s="43">
        <f>D7/$J$2</f>
        <v>17090909.09090909</v>
      </c>
      <c r="G7" s="28" t="s">
        <v>88</v>
      </c>
      <c r="H7" s="28" t="s">
        <v>54</v>
      </c>
      <c r="K7" s="65">
        <f>K6*J2</f>
        <v>68200</v>
      </c>
    </row>
    <row r="8" spans="2:11" s="65" customFormat="1" ht="15" customHeight="1" outlineLevel="1">
      <c r="B8" s="26">
        <v>3</v>
      </c>
      <c r="C8" s="42" t="s">
        <v>20</v>
      </c>
      <c r="D8" s="43">
        <v>1000000</v>
      </c>
      <c r="E8" s="43"/>
      <c r="F8" s="43">
        <f>D8/$J$2</f>
        <v>9090909.090909092</v>
      </c>
      <c r="G8" s="28">
        <v>124</v>
      </c>
      <c r="H8" s="28" t="s">
        <v>54</v>
      </c>
      <c r="K8" s="65">
        <f>K6*K2</f>
        <v>551800</v>
      </c>
    </row>
    <row r="9" spans="2:8" s="65" customFormat="1" ht="15" customHeight="1" outlineLevel="1">
      <c r="B9" s="26">
        <v>4</v>
      </c>
      <c r="C9" s="42" t="s">
        <v>53</v>
      </c>
      <c r="D9" s="43">
        <v>2760000</v>
      </c>
      <c r="E9" s="43"/>
      <c r="F9" s="43">
        <v>0</v>
      </c>
      <c r="G9" s="28" t="s">
        <v>88</v>
      </c>
      <c r="H9" s="28" t="s">
        <v>89</v>
      </c>
    </row>
    <row r="10" spans="2:8" s="65" customFormat="1" ht="15" customHeight="1" outlineLevel="1">
      <c r="B10" s="26" t="s">
        <v>12</v>
      </c>
      <c r="C10" s="42" t="s">
        <v>2</v>
      </c>
      <c r="D10" s="43"/>
      <c r="E10" s="43" t="s">
        <v>32</v>
      </c>
      <c r="F10" s="43">
        <v>0</v>
      </c>
      <c r="G10" s="28" t="s">
        <v>88</v>
      </c>
      <c r="H10" s="28" t="s">
        <v>49</v>
      </c>
    </row>
    <row r="11" spans="2:8" s="65" customFormat="1" ht="15" customHeight="1" outlineLevel="1">
      <c r="B11" s="26">
        <v>6</v>
      </c>
      <c r="C11" s="42" t="s">
        <v>3</v>
      </c>
      <c r="D11" s="43">
        <v>360000</v>
      </c>
      <c r="E11" s="43"/>
      <c r="F11" s="43">
        <v>0</v>
      </c>
      <c r="G11" s="28" t="s">
        <v>88</v>
      </c>
      <c r="H11" s="28" t="s">
        <v>89</v>
      </c>
    </row>
    <row r="12" spans="2:8" ht="18" customHeight="1">
      <c r="B12" s="32" t="s">
        <v>28</v>
      </c>
      <c r="E12" s="37"/>
      <c r="H12" s="32"/>
    </row>
    <row r="13" spans="2:8" s="65" customFormat="1" ht="30" customHeight="1" outlineLevel="1">
      <c r="B13" s="57"/>
      <c r="C13" s="58" t="s">
        <v>70</v>
      </c>
      <c r="D13" s="68">
        <f>SUM(D5:D11)</f>
        <v>7520000</v>
      </c>
      <c r="E13" s="68"/>
      <c r="F13" s="69"/>
      <c r="G13" s="39"/>
      <c r="H13" s="39"/>
    </row>
    <row r="14" spans="2:8" s="65" customFormat="1" ht="4.5" customHeight="1" outlineLevel="1">
      <c r="B14" s="54"/>
      <c r="C14" s="55"/>
      <c r="D14" s="44"/>
      <c r="E14" s="44"/>
      <c r="F14" s="56"/>
      <c r="G14" s="45"/>
      <c r="H14" s="45"/>
    </row>
    <row r="15" spans="2:11" s="65" customFormat="1" ht="15" customHeight="1" outlineLevel="1">
      <c r="B15" s="26" t="s">
        <v>13</v>
      </c>
      <c r="C15" s="42" t="s">
        <v>4</v>
      </c>
      <c r="D15" s="43"/>
      <c r="E15" s="43" t="s">
        <v>32</v>
      </c>
      <c r="F15" s="43" t="s">
        <v>32</v>
      </c>
      <c r="G15" s="28" t="s">
        <v>88</v>
      </c>
      <c r="H15" s="40" t="s">
        <v>89</v>
      </c>
      <c r="K15" s="65">
        <v>12683000</v>
      </c>
    </row>
    <row r="16" spans="2:11" s="65" customFormat="1" ht="15" customHeight="1" outlineLevel="1">
      <c r="B16" s="26" t="s">
        <v>14</v>
      </c>
      <c r="C16" s="42" t="s">
        <v>21</v>
      </c>
      <c r="D16" s="43"/>
      <c r="E16" s="43">
        <v>1395130</v>
      </c>
      <c r="F16" s="43">
        <v>11287870</v>
      </c>
      <c r="G16" s="28">
        <v>37</v>
      </c>
      <c r="H16" s="40" t="s">
        <v>89</v>
      </c>
      <c r="K16" s="65">
        <f>K15*J2</f>
        <v>1395130</v>
      </c>
    </row>
    <row r="17" spans="2:11" s="65" customFormat="1" ht="15" customHeight="1" outlineLevel="1">
      <c r="B17" s="26" t="s">
        <v>15</v>
      </c>
      <c r="C17" s="42" t="s">
        <v>66</v>
      </c>
      <c r="D17" s="43"/>
      <c r="E17" s="43">
        <v>650000</v>
      </c>
      <c r="F17" s="43">
        <v>0</v>
      </c>
      <c r="G17" s="28"/>
      <c r="H17" s="40"/>
      <c r="K17" s="65">
        <f>K15*K2</f>
        <v>11287870</v>
      </c>
    </row>
    <row r="18" spans="2:8" s="65" customFormat="1" ht="15" customHeight="1" outlineLevel="1">
      <c r="B18" s="26" t="s">
        <v>16</v>
      </c>
      <c r="C18" s="42" t="s">
        <v>64</v>
      </c>
      <c r="D18" s="43"/>
      <c r="E18" s="43">
        <v>1500000</v>
      </c>
      <c r="F18" s="43">
        <v>0</v>
      </c>
      <c r="G18" s="28"/>
      <c r="H18" s="40"/>
    </row>
    <row r="19" spans="2:8" s="65" customFormat="1" ht="15" customHeight="1" outlineLevel="1">
      <c r="B19" s="26" t="s">
        <v>17</v>
      </c>
      <c r="C19" s="42" t="s">
        <v>65</v>
      </c>
      <c r="D19" s="43"/>
      <c r="E19" s="43">
        <v>650000</v>
      </c>
      <c r="F19" s="43">
        <v>0</v>
      </c>
      <c r="G19" s="28"/>
      <c r="H19" s="40"/>
    </row>
    <row r="20" spans="2:8" s="65" customFormat="1" ht="15" customHeight="1" outlineLevel="1">
      <c r="B20" s="26" t="s">
        <v>18</v>
      </c>
      <c r="C20" s="42" t="s">
        <v>67</v>
      </c>
      <c r="D20" s="43"/>
      <c r="E20" s="43">
        <v>650000</v>
      </c>
      <c r="F20" s="43">
        <v>0</v>
      </c>
      <c r="G20" s="28"/>
      <c r="H20" s="40"/>
    </row>
    <row r="21" spans="2:8" s="65" customFormat="1" ht="4.5" customHeight="1" outlineLevel="1">
      <c r="B21" s="47"/>
      <c r="C21" s="70"/>
      <c r="D21" s="44"/>
      <c r="E21" s="44"/>
      <c r="F21" s="44"/>
      <c r="G21" s="45"/>
      <c r="H21" s="45"/>
    </row>
    <row r="22" spans="2:8" s="65" customFormat="1" ht="16.5" customHeight="1" outlineLevel="1">
      <c r="B22" s="49"/>
      <c r="C22" s="48" t="s">
        <v>25</v>
      </c>
      <c r="E22" s="51">
        <f>SUM(E17:E20)</f>
        <v>3450000</v>
      </c>
      <c r="F22" s="51">
        <f>SUM(F5:F20)</f>
        <v>51839670</v>
      </c>
      <c r="G22" s="28"/>
      <c r="H22" s="40"/>
    </row>
    <row r="23" spans="2:8" s="65" customFormat="1" ht="4.5" customHeight="1" outlineLevel="1">
      <c r="B23" s="46"/>
      <c r="C23" s="71"/>
      <c r="D23" s="44"/>
      <c r="E23" s="44"/>
      <c r="F23" s="44"/>
      <c r="G23" s="45"/>
      <c r="H23" s="45"/>
    </row>
    <row r="24" spans="2:8" s="65" customFormat="1" ht="30" customHeight="1">
      <c r="B24" s="22" t="s">
        <v>23</v>
      </c>
      <c r="C24" s="23" t="s">
        <v>26</v>
      </c>
      <c r="D24" s="22" t="s">
        <v>69</v>
      </c>
      <c r="E24" s="22" t="s">
        <v>71</v>
      </c>
      <c r="F24" s="24" t="s">
        <v>27</v>
      </c>
      <c r="G24" s="22" t="s">
        <v>5</v>
      </c>
      <c r="H24" s="25" t="s">
        <v>45</v>
      </c>
    </row>
    <row r="25" spans="2:8" s="65" customFormat="1" ht="15" customHeight="1">
      <c r="B25" s="26" t="s">
        <v>90</v>
      </c>
      <c r="C25" s="29" t="s">
        <v>59</v>
      </c>
      <c r="D25" s="43">
        <v>3000000</v>
      </c>
      <c r="E25" s="43"/>
      <c r="F25" s="43">
        <v>0</v>
      </c>
      <c r="G25" s="28" t="s">
        <v>88</v>
      </c>
      <c r="H25" s="28" t="s">
        <v>91</v>
      </c>
    </row>
    <row r="26" spans="2:8" ht="15" customHeight="1">
      <c r="B26" s="26" t="s">
        <v>90</v>
      </c>
      <c r="C26" s="29" t="s">
        <v>60</v>
      </c>
      <c r="D26" s="43">
        <v>3000000</v>
      </c>
      <c r="E26" s="43"/>
      <c r="F26" s="43">
        <v>0</v>
      </c>
      <c r="G26" s="28" t="s">
        <v>88</v>
      </c>
      <c r="H26" s="28"/>
    </row>
    <row r="27" spans="2:8" ht="15" customHeight="1">
      <c r="B27" s="26" t="s">
        <v>90</v>
      </c>
      <c r="C27" s="29" t="s">
        <v>61</v>
      </c>
      <c r="D27" s="43">
        <v>1810000</v>
      </c>
      <c r="E27" s="43"/>
      <c r="F27" s="43">
        <v>0</v>
      </c>
      <c r="G27" s="28" t="s">
        <v>88</v>
      </c>
      <c r="H27" s="28"/>
    </row>
    <row r="28" spans="2:8" ht="15" customHeight="1">
      <c r="B28" s="31" t="s">
        <v>92</v>
      </c>
      <c r="C28" s="29" t="s">
        <v>38</v>
      </c>
      <c r="D28" s="43">
        <v>3000000</v>
      </c>
      <c r="E28" s="43"/>
      <c r="F28" s="43">
        <v>0</v>
      </c>
      <c r="G28" s="28" t="s">
        <v>88</v>
      </c>
      <c r="H28" s="28" t="s">
        <v>91</v>
      </c>
    </row>
    <row r="29" spans="2:8" ht="15" customHeight="1">
      <c r="B29" s="31" t="s">
        <v>92</v>
      </c>
      <c r="C29" s="29" t="s">
        <v>62</v>
      </c>
      <c r="D29" s="43">
        <v>785000</v>
      </c>
      <c r="E29" s="43"/>
      <c r="F29" s="43">
        <v>0</v>
      </c>
      <c r="G29" s="28" t="s">
        <v>88</v>
      </c>
      <c r="H29" s="28" t="s">
        <v>91</v>
      </c>
    </row>
    <row r="30" spans="2:8" ht="60">
      <c r="B30" s="31" t="s">
        <v>92</v>
      </c>
      <c r="C30" s="29" t="s">
        <v>7</v>
      </c>
      <c r="D30" s="43">
        <v>8085000</v>
      </c>
      <c r="E30" s="43"/>
      <c r="F30" s="43">
        <v>0</v>
      </c>
      <c r="G30" s="28" t="s">
        <v>88</v>
      </c>
      <c r="H30" s="28" t="s">
        <v>91</v>
      </c>
    </row>
    <row r="31" spans="2:8" ht="3.75" customHeight="1">
      <c r="B31" s="32"/>
      <c r="D31" s="52"/>
      <c r="E31" s="52"/>
      <c r="F31" s="52"/>
      <c r="G31" s="32"/>
      <c r="H31" s="32"/>
    </row>
    <row r="32" spans="2:9" ht="15" customHeight="1">
      <c r="B32" s="31" t="s">
        <v>93</v>
      </c>
      <c r="C32" s="33" t="s">
        <v>94</v>
      </c>
      <c r="D32" s="43">
        <v>1800000</v>
      </c>
      <c r="E32" s="43"/>
      <c r="F32" s="43">
        <v>0</v>
      </c>
      <c r="G32" s="27"/>
      <c r="H32" s="27"/>
      <c r="I32" s="34"/>
    </row>
    <row r="33" spans="4:9" ht="3.75" customHeight="1">
      <c r="D33" s="52"/>
      <c r="E33" s="52"/>
      <c r="F33" s="52"/>
      <c r="I33" s="34"/>
    </row>
    <row r="34" spans="2:9" ht="16.5" customHeight="1">
      <c r="B34" s="35"/>
      <c r="C34" s="48" t="s">
        <v>87</v>
      </c>
      <c r="D34" s="51">
        <f>SUM(D25:D32)</f>
        <v>21480000</v>
      </c>
      <c r="E34" s="53"/>
      <c r="F34" s="51">
        <f>SUM(F25:F32)</f>
        <v>0</v>
      </c>
      <c r="G34" s="31"/>
      <c r="H34" s="31"/>
      <c r="I34" s="34"/>
    </row>
    <row r="35" spans="2:8" ht="16.5" customHeight="1">
      <c r="B35" s="35"/>
      <c r="C35" s="50" t="s">
        <v>29</v>
      </c>
      <c r="D35" s="51">
        <f>SUM(D13+D34)</f>
        <v>29000000</v>
      </c>
      <c r="E35" s="53"/>
      <c r="F35" s="51">
        <f>F22</f>
        <v>51839670</v>
      </c>
      <c r="G35" s="31"/>
      <c r="H35" s="36"/>
    </row>
    <row r="36" spans="4:8" ht="19.5" customHeight="1">
      <c r="D36" s="37" t="s">
        <v>57</v>
      </c>
      <c r="E36" s="37"/>
      <c r="F36" s="51">
        <f>F35+D35</f>
        <v>80839670</v>
      </c>
      <c r="H36" s="32"/>
    </row>
    <row r="37" spans="2:8" ht="12.75">
      <c r="B37" s="34" t="s">
        <v>45</v>
      </c>
      <c r="D37" s="52"/>
      <c r="E37" s="52"/>
      <c r="F37" s="72"/>
      <c r="H37" s="32"/>
    </row>
    <row r="38" spans="2:8" ht="12.75">
      <c r="B38" s="34" t="s">
        <v>49</v>
      </c>
      <c r="C38" s="32" t="s">
        <v>85</v>
      </c>
      <c r="H38" s="32"/>
    </row>
    <row r="39" spans="2:8" ht="12.75">
      <c r="B39" s="34" t="s">
        <v>48</v>
      </c>
      <c r="C39" s="32" t="s">
        <v>86</v>
      </c>
      <c r="H39" s="32"/>
    </row>
    <row r="40" spans="2:8" ht="12.75">
      <c r="B40" s="34" t="s">
        <v>54</v>
      </c>
      <c r="C40" s="32" t="s">
        <v>8</v>
      </c>
      <c r="H40" s="32"/>
    </row>
    <row r="41" spans="2:8" ht="12.75">
      <c r="B41" s="34" t="s">
        <v>89</v>
      </c>
      <c r="C41" s="32" t="s">
        <v>22</v>
      </c>
      <c r="H41" s="32"/>
    </row>
    <row r="42" spans="2:8" ht="12.75">
      <c r="B42" s="34" t="s">
        <v>91</v>
      </c>
      <c r="C42" s="32" t="s">
        <v>96</v>
      </c>
      <c r="H42" s="32"/>
    </row>
    <row r="43" spans="2:8" ht="12.75">
      <c r="B43" s="34" t="s">
        <v>95</v>
      </c>
      <c r="C43" s="32" t="s">
        <v>97</v>
      </c>
      <c r="H43" s="32"/>
    </row>
    <row r="44" spans="2:8" ht="12.75">
      <c r="B44" s="34" t="s">
        <v>30</v>
      </c>
      <c r="C44" s="32" t="s">
        <v>31</v>
      </c>
      <c r="H44" s="32"/>
    </row>
  </sheetData>
  <sheetProtection/>
  <printOptions/>
  <pageMargins left="0.5" right="0.5" top="0.5" bottom="0.5" header="0" footer="0"/>
  <pageSetup fitToHeight="1" fitToWidth="1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50" zoomScaleNormal="150" zoomScalePageLayoutView="0" workbookViewId="0" topLeftCell="A1">
      <selection activeCell="A7" sqref="A7"/>
    </sheetView>
  </sheetViews>
  <sheetFormatPr defaultColWidth="10.75390625" defaultRowHeight="12.75"/>
  <cols>
    <col min="1" max="1" width="5.75390625" style="3" customWidth="1"/>
    <col min="2" max="2" width="4.125" style="7" customWidth="1"/>
    <col min="3" max="3" width="3.375" style="2" customWidth="1"/>
    <col min="4" max="6" width="10.75390625" style="3" customWidth="1"/>
    <col min="7" max="7" width="10.75390625" style="4" customWidth="1"/>
    <col min="8" max="8" width="20.75390625" style="3" customWidth="1"/>
    <col min="9" max="9" width="12.00390625" style="19" bestFit="1" customWidth="1"/>
    <col min="10" max="10" width="11.875" style="3" customWidth="1"/>
    <col min="11" max="11" width="13.375" style="3" bestFit="1" customWidth="1"/>
    <col min="12" max="12" width="11.00390625" style="3" bestFit="1" customWidth="1"/>
    <col min="13" max="16384" width="10.75390625" style="3" customWidth="1"/>
  </cols>
  <sheetData>
    <row r="1" spans="3:9" ht="15" customHeight="1">
      <c r="C1" s="3"/>
      <c r="D1" s="1"/>
      <c r="E1" s="1"/>
      <c r="F1" s="1"/>
      <c r="G1" s="1" t="s">
        <v>43</v>
      </c>
      <c r="H1" s="1"/>
      <c r="I1" s="18"/>
    </row>
    <row r="2" spans="3:9" ht="15" customHeight="1">
      <c r="C2" s="3"/>
      <c r="D2" s="1"/>
      <c r="E2" s="1"/>
      <c r="F2" s="1"/>
      <c r="G2" s="1" t="s">
        <v>41</v>
      </c>
      <c r="H2" s="1"/>
      <c r="I2" s="18"/>
    </row>
    <row r="4" spans="3:10" ht="30" customHeight="1">
      <c r="C4" s="74" t="s">
        <v>42</v>
      </c>
      <c r="D4" s="74"/>
      <c r="E4" s="74"/>
      <c r="F4" s="74"/>
      <c r="G4" s="74"/>
      <c r="H4" s="74"/>
      <c r="I4" s="74"/>
      <c r="J4" s="17"/>
    </row>
    <row r="5" ht="47.25">
      <c r="J5" s="8" t="s">
        <v>34</v>
      </c>
    </row>
    <row r="6" spans="2:10" ht="15.75">
      <c r="B6" s="9">
        <v>1</v>
      </c>
      <c r="C6" s="10" t="s">
        <v>79</v>
      </c>
      <c r="D6" s="11"/>
      <c r="E6" s="11"/>
      <c r="F6" s="11"/>
      <c r="G6" s="12"/>
      <c r="H6" s="11"/>
      <c r="I6" s="16"/>
      <c r="J6" s="16"/>
    </row>
    <row r="7" spans="1:10" ht="15.75">
      <c r="A7" s="38"/>
      <c r="B7" s="13"/>
      <c r="C7" s="14" t="s">
        <v>35</v>
      </c>
      <c r="D7" s="5" t="s">
        <v>55</v>
      </c>
      <c r="E7" s="5"/>
      <c r="F7" s="5"/>
      <c r="G7" s="5"/>
      <c r="H7" s="5"/>
      <c r="I7" s="20">
        <v>1880000</v>
      </c>
      <c r="J7" s="20">
        <v>15680000</v>
      </c>
    </row>
    <row r="8" spans="1:10" ht="72.75" customHeight="1">
      <c r="A8" s="38"/>
      <c r="B8" s="13"/>
      <c r="C8" s="14" t="s">
        <v>36</v>
      </c>
      <c r="D8" s="73" t="s">
        <v>9</v>
      </c>
      <c r="E8" s="73"/>
      <c r="F8" s="73"/>
      <c r="G8" s="73"/>
      <c r="H8" s="73"/>
      <c r="I8" s="21"/>
      <c r="J8" s="20"/>
    </row>
    <row r="9" spans="1:10" ht="15.75">
      <c r="A9" s="38"/>
      <c r="B9" s="9">
        <v>2</v>
      </c>
      <c r="C9" s="10" t="s">
        <v>44</v>
      </c>
      <c r="D9" s="11"/>
      <c r="E9" s="11"/>
      <c r="F9" s="11"/>
      <c r="G9" s="12"/>
      <c r="H9" s="11"/>
      <c r="I9" s="16"/>
      <c r="J9" s="16"/>
    </row>
    <row r="10" spans="1:10" ht="15.75">
      <c r="A10" s="38"/>
      <c r="B10" s="13"/>
      <c r="C10" s="15" t="s">
        <v>35</v>
      </c>
      <c r="D10" s="5" t="s">
        <v>51</v>
      </c>
      <c r="E10" s="5"/>
      <c r="F10" s="5"/>
      <c r="G10" s="5"/>
      <c r="H10" s="5"/>
      <c r="I10" s="20">
        <v>1000000</v>
      </c>
      <c r="J10" s="20">
        <v>8350000</v>
      </c>
    </row>
    <row r="11" spans="1:10" ht="15.75">
      <c r="A11" s="38"/>
      <c r="B11" s="9">
        <v>3</v>
      </c>
      <c r="C11" s="10" t="s">
        <v>46</v>
      </c>
      <c r="D11" s="11"/>
      <c r="E11" s="11"/>
      <c r="F11" s="11"/>
      <c r="G11" s="12"/>
      <c r="H11" s="11"/>
      <c r="I11" s="16"/>
      <c r="J11" s="16"/>
    </row>
    <row r="12" spans="1:10" ht="33" customHeight="1">
      <c r="A12" s="38"/>
      <c r="B12" s="13"/>
      <c r="C12" s="14" t="s">
        <v>35</v>
      </c>
      <c r="D12" s="73" t="s">
        <v>68</v>
      </c>
      <c r="E12" s="73"/>
      <c r="F12" s="73"/>
      <c r="G12" s="73"/>
      <c r="H12" s="73"/>
      <c r="I12" s="20">
        <v>7000000</v>
      </c>
      <c r="J12" s="20" t="s">
        <v>82</v>
      </c>
    </row>
    <row r="13" spans="1:10" ht="15.75">
      <c r="A13" s="38"/>
      <c r="B13" s="13"/>
      <c r="C13" s="14" t="s">
        <v>36</v>
      </c>
      <c r="D13" s="5" t="s">
        <v>81</v>
      </c>
      <c r="E13" s="5"/>
      <c r="F13" s="5"/>
      <c r="G13" s="5"/>
      <c r="H13" s="5"/>
      <c r="I13" s="20">
        <v>2760000</v>
      </c>
      <c r="J13" s="20" t="s">
        <v>82</v>
      </c>
    </row>
    <row r="14" spans="1:10" ht="15.75">
      <c r="A14" s="38"/>
      <c r="B14" s="13"/>
      <c r="C14" s="14" t="s">
        <v>37</v>
      </c>
      <c r="D14" s="5" t="s">
        <v>72</v>
      </c>
      <c r="E14" s="5"/>
      <c r="F14" s="5"/>
      <c r="G14" s="5"/>
      <c r="H14" s="5"/>
      <c r="I14" s="20">
        <v>360000</v>
      </c>
      <c r="J14" s="20"/>
    </row>
    <row r="15" spans="1:10" ht="15.75">
      <c r="A15" s="38"/>
      <c r="B15" s="9">
        <v>4</v>
      </c>
      <c r="C15" s="10" t="s">
        <v>33</v>
      </c>
      <c r="D15" s="11"/>
      <c r="E15" s="11"/>
      <c r="F15" s="11"/>
      <c r="G15" s="12"/>
      <c r="H15" s="11"/>
      <c r="I15" s="16"/>
      <c r="J15" s="16"/>
    </row>
    <row r="16" spans="1:10" ht="33.75" customHeight="1">
      <c r="A16" s="38"/>
      <c r="B16" s="13"/>
      <c r="C16" s="14" t="s">
        <v>35</v>
      </c>
      <c r="D16" s="73" t="s">
        <v>83</v>
      </c>
      <c r="E16" s="73"/>
      <c r="F16" s="73"/>
      <c r="G16" s="73"/>
      <c r="H16" s="73"/>
      <c r="I16" s="20">
        <v>1520000</v>
      </c>
      <c r="J16" s="20">
        <v>12700000</v>
      </c>
    </row>
    <row r="17" spans="2:10" ht="15.75">
      <c r="B17" s="9">
        <v>5</v>
      </c>
      <c r="C17" s="10" t="s">
        <v>47</v>
      </c>
      <c r="D17" s="11"/>
      <c r="E17" s="11"/>
      <c r="F17" s="11"/>
      <c r="G17" s="12"/>
      <c r="H17" s="11"/>
      <c r="I17" s="16"/>
      <c r="J17" s="16"/>
    </row>
    <row r="18" spans="2:10" ht="15.75">
      <c r="B18" s="13"/>
      <c r="C18" s="14" t="s">
        <v>35</v>
      </c>
      <c r="D18" s="5" t="s">
        <v>73</v>
      </c>
      <c r="E18" s="5"/>
      <c r="F18" s="5"/>
      <c r="G18" s="5"/>
      <c r="H18" s="5"/>
      <c r="I18" s="20">
        <v>3000000</v>
      </c>
      <c r="J18" s="20"/>
    </row>
    <row r="19" spans="2:10" ht="15.75">
      <c r="B19" s="13"/>
      <c r="C19" s="14" t="s">
        <v>36</v>
      </c>
      <c r="D19" s="5" t="s">
        <v>74</v>
      </c>
      <c r="E19" s="5"/>
      <c r="F19" s="5"/>
      <c r="G19" s="5"/>
      <c r="H19" s="5"/>
      <c r="I19" s="20">
        <v>3000000</v>
      </c>
      <c r="J19" s="20"/>
    </row>
    <row r="20" spans="2:10" ht="15.75">
      <c r="B20" s="13"/>
      <c r="C20" s="14" t="s">
        <v>37</v>
      </c>
      <c r="D20" s="5" t="s">
        <v>75</v>
      </c>
      <c r="E20" s="5"/>
      <c r="F20" s="5"/>
      <c r="G20" s="5"/>
      <c r="H20" s="5"/>
      <c r="I20" s="20">
        <v>1810000</v>
      </c>
      <c r="J20" s="20"/>
    </row>
    <row r="21" spans="2:10" ht="15.75">
      <c r="B21" s="9">
        <v>6</v>
      </c>
      <c r="C21" s="10" t="s">
        <v>39</v>
      </c>
      <c r="D21" s="11"/>
      <c r="E21" s="11"/>
      <c r="F21" s="11"/>
      <c r="G21" s="12"/>
      <c r="H21" s="11"/>
      <c r="I21" s="16"/>
      <c r="J21" s="16"/>
    </row>
    <row r="22" spans="2:10" ht="15.75">
      <c r="B22" s="13"/>
      <c r="C22" s="14" t="s">
        <v>35</v>
      </c>
      <c r="D22" s="5" t="s">
        <v>38</v>
      </c>
      <c r="E22" s="5"/>
      <c r="F22" s="5"/>
      <c r="G22" s="5"/>
      <c r="H22" s="5"/>
      <c r="I22" s="20">
        <v>3000000</v>
      </c>
      <c r="J22" s="20"/>
    </row>
    <row r="23" spans="2:10" ht="15.75">
      <c r="B23" s="13"/>
      <c r="C23" s="14" t="s">
        <v>36</v>
      </c>
      <c r="D23" s="5" t="s">
        <v>76</v>
      </c>
      <c r="E23" s="5"/>
      <c r="F23" s="5"/>
      <c r="G23" s="5"/>
      <c r="H23" s="5"/>
      <c r="I23" s="20">
        <v>785000</v>
      </c>
      <c r="J23" s="20"/>
    </row>
    <row r="24" spans="2:10" ht="42" customHeight="1">
      <c r="B24" s="13"/>
      <c r="C24" s="14" t="s">
        <v>37</v>
      </c>
      <c r="D24" s="73" t="s">
        <v>56</v>
      </c>
      <c r="E24" s="73"/>
      <c r="F24" s="73"/>
      <c r="G24" s="73"/>
      <c r="H24" s="73"/>
      <c r="I24" s="20">
        <f>36000000-27915000</f>
        <v>8085000</v>
      </c>
      <c r="J24" s="20"/>
    </row>
    <row r="25" spans="2:10" ht="15.75">
      <c r="B25" s="9">
        <v>7</v>
      </c>
      <c r="C25" s="10" t="s">
        <v>80</v>
      </c>
      <c r="D25" s="11"/>
      <c r="E25" s="11"/>
      <c r="F25" s="11"/>
      <c r="G25" s="12"/>
      <c r="H25" s="11"/>
      <c r="I25" s="16"/>
      <c r="J25" s="16"/>
    </row>
    <row r="26" spans="2:10" ht="15.75">
      <c r="B26" s="13"/>
      <c r="C26" s="14" t="s">
        <v>35</v>
      </c>
      <c r="D26" s="5" t="s">
        <v>77</v>
      </c>
      <c r="E26" s="5"/>
      <c r="F26" s="5"/>
      <c r="G26" s="5"/>
      <c r="H26" s="5"/>
      <c r="I26" s="20">
        <v>1800000</v>
      </c>
      <c r="J26" s="20"/>
    </row>
    <row r="27" spans="2:10" ht="15.75">
      <c r="B27" s="13"/>
      <c r="C27" s="14"/>
      <c r="D27" s="5"/>
      <c r="E27" s="5"/>
      <c r="F27" s="5"/>
      <c r="G27" s="6"/>
      <c r="H27" s="5"/>
      <c r="I27" s="20"/>
      <c r="J27" s="20"/>
    </row>
    <row r="28" spans="2:10" ht="15.75">
      <c r="B28" s="9"/>
      <c r="C28" s="10" t="s">
        <v>40</v>
      </c>
      <c r="D28" s="11"/>
      <c r="E28" s="11"/>
      <c r="F28" s="11"/>
      <c r="G28" s="12"/>
      <c r="H28" s="11"/>
      <c r="I28" s="16">
        <f>SUM(I7:I26)</f>
        <v>36000000</v>
      </c>
      <c r="J28" s="16"/>
    </row>
    <row r="31" ht="15.75">
      <c r="G31" s="3"/>
    </row>
    <row r="34" ht="15.75">
      <c r="I34" s="19" t="s">
        <v>78</v>
      </c>
    </row>
    <row r="38" ht="15.75">
      <c r="G38" s="3"/>
    </row>
    <row r="39" ht="15.75">
      <c r="G39" s="3"/>
    </row>
    <row r="40" ht="15.75">
      <c r="G40" s="3"/>
    </row>
    <row r="41" ht="15.75">
      <c r="G41" s="3"/>
    </row>
  </sheetData>
  <sheetProtection/>
  <mergeCells count="5">
    <mergeCell ref="D8:H8"/>
    <mergeCell ref="D24:H24"/>
    <mergeCell ref="D16:H16"/>
    <mergeCell ref="C4:I4"/>
    <mergeCell ref="D12:H12"/>
  </mergeCells>
  <printOptions/>
  <pageMargins left="0.75" right="0.75" top="1" bottom="1" header="0.5" footer="0.5"/>
  <pageSetup fitToHeight="1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RGALLEGOS</cp:lastModifiedBy>
  <cp:lastPrinted>2012-07-18T22:46:40Z</cp:lastPrinted>
  <dcterms:created xsi:type="dcterms:W3CDTF">2009-12-09T15:17:55Z</dcterms:created>
  <dcterms:modified xsi:type="dcterms:W3CDTF">2012-07-18T22:46:48Z</dcterms:modified>
  <cp:category/>
  <cp:version/>
  <cp:contentType/>
  <cp:contentStatus/>
</cp:coreProperties>
</file>