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60" windowHeight="6150" activeTab="0"/>
  </bookViews>
  <sheets>
    <sheet name="Reconcilation to Audit Report" sheetId="1" r:id="rId1"/>
    <sheet name="CASH REPORT" sheetId="2" r:id="rId2"/>
  </sheets>
  <definedNames>
    <definedName name="_xlnm.Print_Area" localSheetId="1">'CASH REPORT'!$B$1:$D$44</definedName>
  </definedNames>
  <calcPr fullCalcOnLoad="1"/>
</workbook>
</file>

<file path=xl/comments2.xml><?xml version="1.0" encoding="utf-8"?>
<comments xmlns="http://schemas.openxmlformats.org/spreadsheetml/2006/main">
  <authors>
    <author>gfund</author>
  </authors>
  <commentList>
    <comment ref="C4" authorId="0">
      <text>
        <r>
          <rPr>
            <b/>
            <sz val="9"/>
            <rFont val="Tahoma"/>
            <family val="2"/>
          </rPr>
          <t>Fill in previous year</t>
        </r>
        <r>
          <rPr>
            <sz val="9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9"/>
            <rFont val="Tahoma"/>
            <family val="2"/>
          </rPr>
          <t>Fill in period ending date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<sst xmlns="http://schemas.openxmlformats.org/spreadsheetml/2006/main" count="78" uniqueCount="64">
  <si>
    <t>Gadsden ISD</t>
  </si>
  <si>
    <t>Actual</t>
  </si>
  <si>
    <t xml:space="preserve">              Amount per BAR</t>
  </si>
  <si>
    <t>Fund 13000</t>
  </si>
  <si>
    <t>Calculation of Cash Balance to be returned and budgeted</t>
  </si>
  <si>
    <t>One-half of cash balance to be returned to PED</t>
  </si>
  <si>
    <t>Balance to be budgeted</t>
  </si>
  <si>
    <t>Amounts</t>
  </si>
  <si>
    <t>per Audit</t>
  </si>
  <si>
    <t>Cash per GL</t>
  </si>
  <si>
    <t>Difference is due to rounding.</t>
  </si>
  <si>
    <t>District is using actual amounts</t>
  </si>
  <si>
    <t>per the General Ledger.</t>
  </si>
  <si>
    <t>2013-14 Transportation Year-End Unexpended Cash Balance</t>
  </si>
  <si>
    <t>Cash balance per June 30, 2013 Audited Financial Statements</t>
  </si>
  <si>
    <t xml:space="preserve">   June 30, 2013 Outstanding Liabilities</t>
  </si>
  <si>
    <t xml:space="preserve">Budgeted Cash Balance per 2013-14 Final Approved Budget </t>
  </si>
  <si>
    <t>Budget Adjustment Needed to reflect 6-30-13 cash balance</t>
  </si>
  <si>
    <t>School District:  GADSDEN</t>
  </si>
  <si>
    <t xml:space="preserve"> </t>
  </si>
  <si>
    <t xml:space="preserve">Charter Name: </t>
  </si>
  <si>
    <t>Previous Year</t>
  </si>
  <si>
    <t>6/30/2012</t>
  </si>
  <si>
    <t>TRANSPORTATION</t>
  </si>
  <si>
    <t>Report ending date</t>
  </si>
  <si>
    <t>6/30/2013</t>
  </si>
  <si>
    <t>FUND</t>
  </si>
  <si>
    <t>13000</t>
  </si>
  <si>
    <t>Line 1</t>
  </si>
  <si>
    <t>+OR-</t>
  </si>
  <si>
    <t>Line 2</t>
  </si>
  <si>
    <t xml:space="preserve">Outstanding Loans   </t>
  </si>
  <si>
    <t>Line 3</t>
  </si>
  <si>
    <t>Charge Backs</t>
  </si>
  <si>
    <t>-</t>
  </si>
  <si>
    <t>Line 4</t>
  </si>
  <si>
    <t>=</t>
  </si>
  <si>
    <t xml:space="preserve">Current Year Rev. to Date   (Per Receipts Report-excluding </t>
  </si>
  <si>
    <t>Line 5</t>
  </si>
  <si>
    <t xml:space="preserve">          Refunds &amp; including any Deposits in Transit)</t>
  </si>
  <si>
    <t>+</t>
  </si>
  <si>
    <t>Line 6</t>
  </si>
  <si>
    <t xml:space="preserve">Prior Year Warrants Voided </t>
  </si>
  <si>
    <t>Line 7</t>
  </si>
  <si>
    <t>Line 8</t>
  </si>
  <si>
    <t>Current Year Expenditures to Date</t>
  </si>
  <si>
    <t xml:space="preserve">        Enter as a Minus  (Per Expenditure Report)</t>
  </si>
  <si>
    <t>Line 9</t>
  </si>
  <si>
    <t>Permanent Cash Transfers</t>
  </si>
  <si>
    <t>** Provide Full Explanation on Last Page</t>
  </si>
  <si>
    <t>Line 10</t>
  </si>
  <si>
    <t>Prior Year Outstanding Loans</t>
  </si>
  <si>
    <t xml:space="preserve"> (Reverse line 2)</t>
  </si>
  <si>
    <t>Line 11</t>
  </si>
  <si>
    <t>Prior Year Charge Backs</t>
  </si>
  <si>
    <t xml:space="preserve"> (Reverse line 3)</t>
  </si>
  <si>
    <t>Line 12</t>
  </si>
  <si>
    <t>Line 13</t>
  </si>
  <si>
    <t>Line 14</t>
  </si>
  <si>
    <t>Charge Backs   (Overdrafts)</t>
  </si>
  <si>
    <t>Line 15</t>
  </si>
  <si>
    <t>Line 16</t>
  </si>
  <si>
    <t>Line 17</t>
  </si>
  <si>
    <t>Reconciled Cash Total (See Below):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</si>
</sst>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.5"/>
      <name val="Lucida Bright"/>
      <family val="1"/>
    </font>
    <font>
      <sz val="10.5"/>
      <color indexed="12"/>
      <name val="Lucida Bright"/>
      <family val="1"/>
    </font>
    <font>
      <b/>
      <sz val="10.5"/>
      <name val="Lucida Bright"/>
      <family val="1"/>
    </font>
    <font>
      <b/>
      <sz val="10.5"/>
      <color indexed="12"/>
      <name val="Lucida Bright"/>
      <family val="1"/>
    </font>
    <font>
      <b/>
      <sz val="10.5"/>
      <color indexed="10"/>
      <name val="Lucida Bright"/>
      <family val="1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10"/>
      <name val="Lucida Bright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.5"/>
      <color rgb="FFFF0000"/>
      <name val="Lucida Bright"/>
      <family val="1"/>
    </font>
    <font>
      <sz val="10.5"/>
      <color rgb="FFFF0000"/>
      <name val="Lucida Bright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39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  <xf numFmtId="43" fontId="0" fillId="0" borderId="11" xfId="42" applyFont="1" applyBorder="1" applyAlignment="1">
      <alignment/>
    </xf>
    <xf numFmtId="43" fontId="0" fillId="0" borderId="0" xfId="42" applyFont="1" applyBorder="1" applyAlignment="1">
      <alignment/>
    </xf>
    <xf numFmtId="165" fontId="0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165" fontId="0" fillId="0" borderId="10" xfId="42" applyNumberFormat="1" applyFont="1" applyBorder="1" applyAlignment="1">
      <alignment/>
    </xf>
    <xf numFmtId="165" fontId="0" fillId="0" borderId="11" xfId="42" applyNumberFormat="1" applyFont="1" applyBorder="1" applyAlignment="1">
      <alignment/>
    </xf>
    <xf numFmtId="39" fontId="3" fillId="0" borderId="0" xfId="59" applyFont="1" applyProtection="1">
      <alignment/>
      <protection locked="0"/>
    </xf>
    <xf numFmtId="0" fontId="3" fillId="0" borderId="0" xfId="59" applyNumberFormat="1" applyFont="1" applyAlignment="1" applyProtection="1">
      <alignment horizontal="left"/>
      <protection locked="0"/>
    </xf>
    <xf numFmtId="39" fontId="3" fillId="0" borderId="0" xfId="59" applyFont="1" applyProtection="1">
      <alignment/>
      <protection/>
    </xf>
    <xf numFmtId="49" fontId="3" fillId="0" borderId="0" xfId="59" applyNumberFormat="1" applyFont="1" applyAlignment="1" applyProtection="1">
      <alignment horizontal="left"/>
      <protection locked="0"/>
    </xf>
    <xf numFmtId="39" fontId="3" fillId="0" borderId="0" xfId="59" applyFont="1" applyBorder="1" applyProtection="1">
      <alignment/>
      <protection locked="0"/>
    </xf>
    <xf numFmtId="0" fontId="3" fillId="0" borderId="0" xfId="59" applyNumberFormat="1" applyFont="1" applyProtection="1">
      <alignment/>
      <protection locked="0"/>
    </xf>
    <xf numFmtId="49" fontId="3" fillId="0" borderId="0" xfId="59" applyNumberFormat="1" applyFont="1" applyAlignment="1" applyProtection="1">
      <alignment horizontal="right"/>
      <protection locked="0"/>
    </xf>
    <xf numFmtId="0" fontId="3" fillId="0" borderId="0" xfId="59" applyNumberFormat="1" applyFont="1" applyProtection="1">
      <alignment/>
      <protection/>
    </xf>
    <xf numFmtId="49" fontId="3" fillId="0" borderId="0" xfId="59" applyNumberFormat="1" applyFont="1" applyAlignment="1" applyProtection="1">
      <alignment horizontal="right"/>
      <protection/>
    </xf>
    <xf numFmtId="39" fontId="3" fillId="0" borderId="0" xfId="59" applyFont="1" applyBorder="1" applyProtection="1">
      <alignment/>
      <protection/>
    </xf>
    <xf numFmtId="0" fontId="3" fillId="0" borderId="12" xfId="59" applyNumberFormat="1" applyFont="1" applyBorder="1" applyProtection="1">
      <alignment/>
      <protection/>
    </xf>
    <xf numFmtId="49" fontId="3" fillId="33" borderId="13" xfId="59" applyNumberFormat="1" applyFont="1" applyFill="1" applyBorder="1" applyProtection="1" quotePrefix="1">
      <alignment/>
      <protection locked="0"/>
    </xf>
    <xf numFmtId="49" fontId="3" fillId="0" borderId="13" xfId="59" applyNumberFormat="1" applyFont="1" applyBorder="1" applyAlignment="1" applyProtection="1">
      <alignment horizontal="center"/>
      <protection/>
    </xf>
    <xf numFmtId="39" fontId="3" fillId="0" borderId="0" xfId="59" applyFont="1" applyAlignment="1" applyProtection="1">
      <alignment vertical="center"/>
      <protection/>
    </xf>
    <xf numFmtId="14" fontId="3" fillId="0" borderId="14" xfId="59" applyNumberFormat="1" applyFont="1" applyBorder="1" applyAlignment="1" applyProtection="1">
      <alignment vertical="center"/>
      <protection/>
    </xf>
    <xf numFmtId="49" fontId="3" fillId="33" borderId="0" xfId="59" applyNumberFormat="1" applyFont="1" applyFill="1" applyBorder="1" applyAlignment="1" applyProtection="1">
      <alignment vertical="center"/>
      <protection locked="0"/>
    </xf>
    <xf numFmtId="49" fontId="3" fillId="0" borderId="0" xfId="59" applyNumberFormat="1" applyFont="1" applyBorder="1" applyAlignment="1" applyProtection="1">
      <alignment horizontal="center" vertical="center"/>
      <protection/>
    </xf>
    <xf numFmtId="39" fontId="3" fillId="0" borderId="0" xfId="59" applyFont="1" applyBorder="1" applyAlignment="1" applyProtection="1">
      <alignment vertical="center"/>
      <protection/>
    </xf>
    <xf numFmtId="39" fontId="3" fillId="0" borderId="0" xfId="59" applyFont="1" applyAlignment="1" applyProtection="1">
      <alignment vertical="top"/>
      <protection/>
    </xf>
    <xf numFmtId="0" fontId="3" fillId="0" borderId="15" xfId="59" applyNumberFormat="1" applyFont="1" applyBorder="1" applyAlignment="1" applyProtection="1">
      <alignment vertical="top"/>
      <protection/>
    </xf>
    <xf numFmtId="39" fontId="3" fillId="0" borderId="10" xfId="59" applyFont="1" applyBorder="1" applyAlignment="1" applyProtection="1">
      <alignment vertical="top"/>
      <protection/>
    </xf>
    <xf numFmtId="49" fontId="3" fillId="0" borderId="10" xfId="59" applyNumberFormat="1" applyFont="1" applyBorder="1" applyAlignment="1" applyProtection="1">
      <alignment horizontal="center" vertical="top"/>
      <protection/>
    </xf>
    <xf numFmtId="39" fontId="3" fillId="0" borderId="0" xfId="59" applyFont="1" applyBorder="1" applyAlignment="1" applyProtection="1">
      <alignment vertical="top"/>
      <protection/>
    </xf>
    <xf numFmtId="0" fontId="3" fillId="0" borderId="14" xfId="59" applyNumberFormat="1" applyFont="1" applyBorder="1" applyAlignment="1" applyProtection="1">
      <alignment vertical="center"/>
      <protection/>
    </xf>
    <xf numFmtId="49" fontId="4" fillId="0" borderId="0" xfId="59" applyNumberFormat="1" applyFont="1" applyBorder="1" applyAlignment="1" applyProtection="1">
      <alignment vertical="center"/>
      <protection/>
    </xf>
    <xf numFmtId="0" fontId="3" fillId="0" borderId="14" xfId="59" applyNumberFormat="1" applyFont="1" applyBorder="1" applyAlignment="1" applyProtection="1">
      <alignment horizontal="left" vertical="top"/>
      <protection/>
    </xf>
    <xf numFmtId="39" fontId="3" fillId="0" borderId="0" xfId="59" applyFont="1" applyBorder="1" applyAlignment="1" applyProtection="1">
      <alignment horizontal="center" vertical="center"/>
      <protection/>
    </xf>
    <xf numFmtId="40" fontId="5" fillId="0" borderId="0" xfId="59" applyNumberFormat="1" applyFont="1" applyBorder="1" applyAlignment="1" applyProtection="1">
      <alignment vertical="center"/>
      <protection locked="0"/>
    </xf>
    <xf numFmtId="40" fontId="4" fillId="0" borderId="0" xfId="59" applyNumberFormat="1" applyFont="1" applyBorder="1" applyAlignment="1" applyProtection="1">
      <alignment vertical="center"/>
      <protection/>
    </xf>
    <xf numFmtId="0" fontId="3" fillId="0" borderId="14" xfId="59" applyNumberFormat="1" applyFont="1" applyBorder="1" applyAlignment="1" applyProtection="1">
      <alignment horizontal="left" vertical="center"/>
      <protection/>
    </xf>
    <xf numFmtId="40" fontId="44" fillId="0" borderId="0" xfId="59" applyNumberFormat="1" applyFont="1" applyBorder="1" applyAlignment="1" applyProtection="1">
      <alignment vertical="center"/>
      <protection locked="0"/>
    </xf>
    <xf numFmtId="39" fontId="45" fillId="0" borderId="0" xfId="59" applyFont="1" applyBorder="1" applyAlignment="1" applyProtection="1">
      <alignment vertical="center"/>
      <protection/>
    </xf>
    <xf numFmtId="0" fontId="3" fillId="0" borderId="16" xfId="59" applyNumberFormat="1" applyFont="1" applyBorder="1" applyAlignment="1" applyProtection="1">
      <alignment horizontal="left" vertical="center"/>
      <protection/>
    </xf>
    <xf numFmtId="39" fontId="3" fillId="0" borderId="17" xfId="59" applyFont="1" applyBorder="1" applyAlignment="1" applyProtection="1">
      <alignment horizontal="center" vertical="center"/>
      <protection/>
    </xf>
    <xf numFmtId="40" fontId="6" fillId="0" borderId="17" xfId="59" applyNumberFormat="1" applyFont="1" applyBorder="1" applyAlignment="1" applyProtection="1">
      <alignment vertical="center"/>
      <protection/>
    </xf>
    <xf numFmtId="39" fontId="4" fillId="0" borderId="0" xfId="59" applyFont="1" applyBorder="1" applyAlignment="1" applyProtection="1">
      <alignment vertical="center"/>
      <protection/>
    </xf>
    <xf numFmtId="40" fontId="3" fillId="0" borderId="0" xfId="59" applyNumberFormat="1" applyFont="1" applyBorder="1" applyAlignment="1" applyProtection="1">
      <alignment vertical="center"/>
      <protection/>
    </xf>
    <xf numFmtId="0" fontId="3" fillId="0" borderId="14" xfId="59" applyNumberFormat="1" applyFont="1" applyBorder="1" applyAlignment="1" applyProtection="1" quotePrefix="1">
      <alignment horizontal="left" vertical="top"/>
      <protection/>
    </xf>
    <xf numFmtId="0" fontId="3" fillId="0" borderId="16" xfId="59" applyNumberFormat="1" applyFont="1" applyBorder="1" applyProtection="1">
      <alignment/>
      <protection/>
    </xf>
    <xf numFmtId="40" fontId="7" fillId="0" borderId="0" xfId="59" applyNumberFormat="1" applyFont="1" applyBorder="1" applyAlignment="1" applyProtection="1">
      <alignment vertical="center"/>
      <protection locked="0"/>
    </xf>
    <xf numFmtId="40" fontId="3" fillId="0" borderId="0" xfId="59" applyNumberFormat="1" applyFont="1" applyBorder="1" applyAlignment="1" applyProtection="1">
      <alignment horizontal="fill" vertical="center"/>
      <protection/>
    </xf>
    <xf numFmtId="39" fontId="3" fillId="33" borderId="0" xfId="59" applyFont="1" applyFill="1" applyAlignment="1" applyProtection="1">
      <alignment vertical="center"/>
      <protection/>
    </xf>
    <xf numFmtId="0" fontId="3" fillId="33" borderId="16" xfId="59" applyNumberFormat="1" applyFont="1" applyFill="1" applyBorder="1" applyAlignment="1" applyProtection="1">
      <alignment horizontal="left" vertical="center"/>
      <protection/>
    </xf>
    <xf numFmtId="39" fontId="3" fillId="33" borderId="17" xfId="59" applyFont="1" applyFill="1" applyBorder="1" applyAlignment="1" applyProtection="1">
      <alignment horizontal="center" vertical="center"/>
      <protection/>
    </xf>
    <xf numFmtId="40" fontId="6" fillId="33" borderId="17" xfId="59" applyNumberFormat="1" applyFont="1" applyFill="1" applyBorder="1" applyAlignment="1" applyProtection="1">
      <alignment vertical="center"/>
      <protection/>
    </xf>
    <xf numFmtId="0" fontId="3" fillId="33" borderId="14" xfId="59" applyNumberFormat="1" applyFont="1" applyFill="1" applyBorder="1" applyAlignment="1" applyProtection="1">
      <alignment vertical="center"/>
      <protection/>
    </xf>
    <xf numFmtId="39" fontId="3" fillId="33" borderId="0" xfId="59" applyFont="1" applyFill="1" applyBorder="1" applyAlignment="1" applyProtection="1">
      <alignment vertical="center"/>
      <protection/>
    </xf>
    <xf numFmtId="40" fontId="4" fillId="33" borderId="0" xfId="59" applyNumberFormat="1" applyFont="1" applyFill="1" applyBorder="1" applyAlignment="1" applyProtection="1">
      <alignment vertical="center"/>
      <protection/>
    </xf>
    <xf numFmtId="0" fontId="3" fillId="33" borderId="14" xfId="59" applyNumberFormat="1" applyFont="1" applyFill="1" applyBorder="1" applyAlignment="1" applyProtection="1">
      <alignment horizontal="left" vertical="center"/>
      <protection locked="0"/>
    </xf>
    <xf numFmtId="39" fontId="3" fillId="33" borderId="0" xfId="59" applyFont="1" applyFill="1" applyBorder="1" applyAlignment="1" applyProtection="1">
      <alignment horizontal="center" vertical="center"/>
      <protection/>
    </xf>
    <xf numFmtId="40" fontId="5" fillId="33" borderId="0" xfId="59" applyNumberFormat="1" applyFont="1" applyFill="1" applyBorder="1" applyAlignment="1" applyProtection="1">
      <alignment vertical="center"/>
      <protection locked="0"/>
    </xf>
    <xf numFmtId="0" fontId="3" fillId="33" borderId="15" xfId="59" applyNumberFormat="1" applyFont="1" applyFill="1" applyBorder="1" applyAlignment="1" applyProtection="1">
      <alignment horizontal="left" vertical="center"/>
      <protection/>
    </xf>
    <xf numFmtId="39" fontId="3" fillId="33" borderId="10" xfId="59" applyFont="1" applyFill="1" applyBorder="1" applyAlignment="1" applyProtection="1">
      <alignment horizontal="center" vertical="center"/>
      <protection/>
    </xf>
    <xf numFmtId="40" fontId="7" fillId="33" borderId="10" xfId="59" applyNumberFormat="1" applyFont="1" applyFill="1" applyBorder="1" applyAlignment="1" applyProtection="1">
      <alignment vertical="center"/>
      <protection locked="0"/>
    </xf>
    <xf numFmtId="39" fontId="3" fillId="0" borderId="10" xfId="59" applyFont="1" applyBorder="1" applyAlignment="1" applyProtection="1">
      <alignment vertical="center"/>
      <protection/>
    </xf>
    <xf numFmtId="40" fontId="6" fillId="0" borderId="0" xfId="59" applyNumberFormat="1" applyFont="1" applyBorder="1" applyAlignment="1" applyProtection="1">
      <alignment vertical="center"/>
      <protection/>
    </xf>
    <xf numFmtId="40" fontId="5" fillId="0" borderId="0" xfId="59" applyNumberFormat="1" applyFont="1" applyBorder="1" applyAlignment="1" applyProtection="1">
      <alignment vertical="center"/>
      <protection/>
    </xf>
    <xf numFmtId="0" fontId="3" fillId="0" borderId="15" xfId="59" applyNumberFormat="1" applyFont="1" applyBorder="1" applyAlignment="1" applyProtection="1">
      <alignment horizontal="left" vertical="center"/>
      <protection/>
    </xf>
    <xf numFmtId="39" fontId="3" fillId="0" borderId="10" xfId="59" applyFont="1" applyBorder="1" applyAlignment="1" applyProtection="1">
      <alignment horizontal="center" vertical="center"/>
      <protection/>
    </xf>
    <xf numFmtId="40" fontId="6" fillId="0" borderId="10" xfId="59" applyNumberFormat="1" applyFont="1" applyBorder="1" applyAlignment="1" applyProtection="1">
      <alignment vertical="center"/>
      <protection/>
    </xf>
    <xf numFmtId="0" fontId="3" fillId="0" borderId="15" xfId="59" applyNumberFormat="1" applyFont="1" applyBorder="1" applyAlignment="1" applyProtection="1">
      <alignment horizontal="left" vertical="center"/>
      <protection locked="0"/>
    </xf>
    <xf numFmtId="43" fontId="6" fillId="0" borderId="0" xfId="44" applyFont="1" applyBorder="1" applyAlignment="1" applyProtection="1">
      <alignment vertical="center"/>
      <protection/>
    </xf>
    <xf numFmtId="49" fontId="3" fillId="0" borderId="0" xfId="59" applyNumberFormat="1" applyFont="1" applyProtection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5.8515625" style="0" bestFit="1" customWidth="1"/>
    <col min="3" max="3" width="11.7109375" style="0" bestFit="1" customWidth="1"/>
    <col min="4" max="4" width="11.57421875" style="0" bestFit="1" customWidth="1"/>
    <col min="5" max="5" width="33.28125" style="0" bestFit="1" customWidth="1"/>
  </cols>
  <sheetData>
    <row r="1" ht="14.25">
      <c r="A1" t="s">
        <v>0</v>
      </c>
    </row>
    <row r="2" ht="14.25">
      <c r="A2" t="s">
        <v>13</v>
      </c>
    </row>
    <row r="3" ht="14.25">
      <c r="A3" t="s">
        <v>3</v>
      </c>
    </row>
    <row r="4" spans="1:4" ht="14.25">
      <c r="A4" t="s">
        <v>4</v>
      </c>
      <c r="C4" t="s">
        <v>1</v>
      </c>
      <c r="D4" t="s">
        <v>7</v>
      </c>
    </row>
    <row r="5" spans="3:4" ht="14.25">
      <c r="C5" t="s">
        <v>9</v>
      </c>
      <c r="D5" t="s">
        <v>8</v>
      </c>
    </row>
    <row r="7" spans="1:4" ht="14.25">
      <c r="A7" t="s">
        <v>14</v>
      </c>
      <c r="C7" s="1">
        <v>13414.84</v>
      </c>
      <c r="D7" s="5">
        <v>13415</v>
      </c>
    </row>
    <row r="8" spans="1:4" ht="14.25">
      <c r="A8" t="s">
        <v>15</v>
      </c>
      <c r="C8" s="2">
        <v>-1294.06</v>
      </c>
      <c r="D8" s="7">
        <v>-1295</v>
      </c>
    </row>
    <row r="9" spans="3:4" ht="14.25">
      <c r="C9" s="1">
        <f>+C7+C8</f>
        <v>12120.78</v>
      </c>
      <c r="D9" s="6">
        <f>+D7+D8</f>
        <v>12120</v>
      </c>
    </row>
    <row r="10" spans="3:4" ht="14.25">
      <c r="C10" s="1"/>
      <c r="D10" s="5"/>
    </row>
    <row r="11" spans="1:4" ht="14.25">
      <c r="A11" t="s">
        <v>5</v>
      </c>
      <c r="C11" s="1">
        <f>+C9/2</f>
        <v>6060.39</v>
      </c>
      <c r="D11" s="6">
        <f>+D9/2</f>
        <v>6060</v>
      </c>
    </row>
    <row r="12" spans="3:4" ht="14.25">
      <c r="C12" s="2"/>
      <c r="D12" s="2"/>
    </row>
    <row r="13" spans="1:4" ht="14.25">
      <c r="A13" t="s">
        <v>6</v>
      </c>
      <c r="C13" s="1">
        <f>+C9-C11</f>
        <v>6060.39</v>
      </c>
      <c r="D13" s="6">
        <f>+D9-D11</f>
        <v>6060</v>
      </c>
    </row>
    <row r="14" ht="14.25">
      <c r="D14" s="5"/>
    </row>
    <row r="15" spans="1:4" ht="14.25">
      <c r="A15" t="s">
        <v>16</v>
      </c>
      <c r="C15" s="2">
        <v>0</v>
      </c>
      <c r="D15" s="2">
        <v>0</v>
      </c>
    </row>
    <row r="17" spans="1:5" ht="15" thickBot="1">
      <c r="A17" t="s">
        <v>17</v>
      </c>
      <c r="C17" s="3">
        <f>+C13-C15</f>
        <v>6060.39</v>
      </c>
      <c r="D17" s="8">
        <f>+D13-D15</f>
        <v>6060</v>
      </c>
      <c r="E17" t="s">
        <v>10</v>
      </c>
    </row>
    <row r="18" spans="3:5" ht="15" thickTop="1">
      <c r="C18" s="4"/>
      <c r="D18" s="4"/>
      <c r="E18" t="s">
        <v>11</v>
      </c>
    </row>
    <row r="19" spans="1:5" ht="15" thickBot="1">
      <c r="A19" t="s">
        <v>2</v>
      </c>
      <c r="C19" s="3">
        <v>6060</v>
      </c>
      <c r="D19" s="4"/>
      <c r="E19" t="s">
        <v>12</v>
      </c>
    </row>
    <row r="20" ht="15" thickTop="1"/>
  </sheetData>
  <sheetProtection/>
  <printOptions/>
  <pageMargins left="0.7" right="0.7" top="0.75" bottom="0.75" header="0.3" footer="0.3"/>
  <pageSetup horizontalDpi="600" verticalDpi="600" orientation="portrait" scale="74" r:id="rId1"/>
  <headerFooter>
    <oddFooter>&amp;L&amp;F&amp;R&amp;P of &amp;N
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P44"/>
  <sheetViews>
    <sheetView zoomScaleSheetLayoutView="85" workbookViewId="0" topLeftCell="A7">
      <selection activeCell="A1" sqref="A1"/>
    </sheetView>
  </sheetViews>
  <sheetFormatPr defaultColWidth="9.140625" defaultRowHeight="14.25" customHeight="1"/>
  <cols>
    <col min="1" max="1" width="9.57421875" style="11" bestFit="1" customWidth="1"/>
    <col min="2" max="2" width="67.57421875" style="16" bestFit="1" customWidth="1"/>
    <col min="3" max="3" width="27.8515625" style="11" bestFit="1" customWidth="1"/>
    <col min="4" max="4" width="25.57421875" style="71" bestFit="1" customWidth="1"/>
    <col min="5" max="5" width="17.28125" style="18" bestFit="1" customWidth="1"/>
    <col min="6" max="28" width="9.140625" style="18" customWidth="1"/>
    <col min="29" max="16384" width="9.140625" style="11" customWidth="1"/>
  </cols>
  <sheetData>
    <row r="1" spans="2:28" s="9" customFormat="1" ht="14.25" customHeight="1">
      <c r="B1" s="10" t="s">
        <v>18</v>
      </c>
      <c r="C1" s="11"/>
      <c r="D1" s="12"/>
      <c r="E1" s="13" t="s">
        <v>19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2:28" s="9" customFormat="1" ht="14.25" customHeight="1">
      <c r="B2" s="14" t="s">
        <v>20</v>
      </c>
      <c r="C2" s="11"/>
      <c r="D2" s="15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2:4" ht="14.25" customHeight="1">
      <c r="B3" s="16" t="str">
        <f>"Month/Quarter "&amp;(C5)</f>
        <v>Month/Quarter 6/30/2013</v>
      </c>
      <c r="D3" s="17"/>
    </row>
    <row r="4" spans="2:4" ht="14.25" customHeight="1">
      <c r="B4" s="19" t="s">
        <v>21</v>
      </c>
      <c r="C4" s="20" t="s">
        <v>22</v>
      </c>
      <c r="D4" s="21" t="s">
        <v>23</v>
      </c>
    </row>
    <row r="5" spans="2:28" s="22" customFormat="1" ht="14.25" customHeight="1">
      <c r="B5" s="23" t="s">
        <v>24</v>
      </c>
      <c r="C5" s="24" t="s">
        <v>25</v>
      </c>
      <c r="D5" s="25" t="s">
        <v>26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</row>
    <row r="6" spans="2:28" s="27" customFormat="1" ht="14.25" customHeight="1">
      <c r="B6" s="28"/>
      <c r="C6" s="29"/>
      <c r="D6" s="30" t="s">
        <v>27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</row>
    <row r="7" spans="2:28" s="22" customFormat="1" ht="12" customHeight="1">
      <c r="B7" s="32"/>
      <c r="C7" s="26"/>
      <c r="D7" s="33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</row>
    <row r="8" spans="1:28" s="22" customFormat="1" ht="14.25" customHeight="1">
      <c r="A8" s="22" t="s">
        <v>28</v>
      </c>
      <c r="B8" s="34" t="str">
        <f>"Total Cash (Fund Balance) "&amp;(C4)</f>
        <v>Total Cash (Fund Balance) 6/30/2012</v>
      </c>
      <c r="C8" s="35" t="s">
        <v>29</v>
      </c>
      <c r="D8" s="36">
        <v>10646.56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2:28" s="22" customFormat="1" ht="12" customHeight="1">
      <c r="B9" s="32"/>
      <c r="C9" s="26"/>
      <c r="D9" s="37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s="22" customFormat="1" ht="14.25" customHeight="1">
      <c r="A10" s="22" t="s">
        <v>30</v>
      </c>
      <c r="B10" s="38" t="s">
        <v>31</v>
      </c>
      <c r="C10" s="35" t="s">
        <v>29</v>
      </c>
      <c r="D10" s="36">
        <v>0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</row>
    <row r="11" spans="2:28" s="22" customFormat="1" ht="12" customHeight="1">
      <c r="B11" s="32"/>
      <c r="C11" s="26" t="s">
        <v>19</v>
      </c>
      <c r="D11" s="3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</row>
    <row r="12" spans="1:28" s="22" customFormat="1" ht="14.25" customHeight="1">
      <c r="A12" s="22" t="s">
        <v>32</v>
      </c>
      <c r="B12" s="34" t="s">
        <v>33</v>
      </c>
      <c r="C12" s="35" t="s">
        <v>34</v>
      </c>
      <c r="D12" s="39">
        <v>0</v>
      </c>
      <c r="E12" s="40"/>
      <c r="F12" s="40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</row>
    <row r="13" spans="2:28" s="22" customFormat="1" ht="12" customHeight="1">
      <c r="B13" s="32"/>
      <c r="C13" s="26"/>
      <c r="D13" s="37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8" s="22" customFormat="1" ht="14.25" customHeight="1">
      <c r="A14" s="22" t="s">
        <v>35</v>
      </c>
      <c r="B14" s="41" t="str">
        <f>"Total Cash Balance "&amp;(C4)</f>
        <v>Total Cash Balance 6/30/2012</v>
      </c>
      <c r="C14" s="42" t="s">
        <v>36</v>
      </c>
      <c r="D14" s="43">
        <f>D8+D10+D12</f>
        <v>10646.56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2:28" s="22" customFormat="1" ht="12" customHeight="1">
      <c r="B15" s="32"/>
      <c r="C15" s="26"/>
      <c r="D15" s="3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2:28" s="22" customFormat="1" ht="14.25" customHeight="1">
      <c r="B16" s="38" t="s">
        <v>37</v>
      </c>
      <c r="C16" s="26"/>
      <c r="D16" s="4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</row>
    <row r="17" spans="1:28" s="22" customFormat="1" ht="14.25" customHeight="1">
      <c r="A17" s="22" t="s">
        <v>38</v>
      </c>
      <c r="B17" s="46" t="s">
        <v>39</v>
      </c>
      <c r="C17" s="35" t="s">
        <v>40</v>
      </c>
      <c r="D17" s="36">
        <v>5067457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</row>
    <row r="18" spans="2:28" s="22" customFormat="1" ht="12" customHeight="1">
      <c r="B18" s="32"/>
      <c r="C18" s="26"/>
      <c r="D18" s="3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</row>
    <row r="19" spans="1:28" s="22" customFormat="1" ht="14.25" customHeight="1">
      <c r="A19" s="22" t="s">
        <v>41</v>
      </c>
      <c r="B19" s="38" t="s">
        <v>42</v>
      </c>
      <c r="C19" s="35" t="s">
        <v>40</v>
      </c>
      <c r="D19" s="36">
        <v>0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</row>
    <row r="20" spans="2:28" s="22" customFormat="1" ht="12" customHeight="1">
      <c r="B20" s="32"/>
      <c r="C20" s="26"/>
      <c r="D20" s="37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</row>
    <row r="21" spans="1:28" s="22" customFormat="1" ht="14.25" customHeight="1">
      <c r="A21" s="22" t="s">
        <v>43</v>
      </c>
      <c r="B21" s="47" t="str">
        <f>"Total Resources to Date for Current Year "&amp;(C5)</f>
        <v>Total Resources to Date for Current Year 6/30/2013</v>
      </c>
      <c r="C21" s="42" t="s">
        <v>36</v>
      </c>
      <c r="D21" s="43">
        <f>D14+D17+D19</f>
        <v>5078103.56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</row>
    <row r="22" spans="2:28" s="22" customFormat="1" ht="12" customHeight="1">
      <c r="B22" s="32"/>
      <c r="C22" s="26"/>
      <c r="D22" s="37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s="22" customFormat="1" ht="14.25" customHeight="1">
      <c r="A23" s="22" t="s">
        <v>44</v>
      </c>
      <c r="B23" s="38" t="s">
        <v>45</v>
      </c>
      <c r="C23" s="26"/>
      <c r="D23" s="4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</row>
    <row r="24" spans="2:28" s="22" customFormat="1" ht="14.25" customHeight="1">
      <c r="B24" s="46" t="s">
        <v>46</v>
      </c>
      <c r="C24" s="35" t="s">
        <v>34</v>
      </c>
      <c r="D24" s="48">
        <v>-5060659.5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2:28" s="22" customFormat="1" ht="12" customHeight="1">
      <c r="B25" s="32"/>
      <c r="C25" s="26"/>
      <c r="D25" s="37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s="22" customFormat="1" ht="14.25" customHeight="1">
      <c r="A26" s="22" t="s">
        <v>47</v>
      </c>
      <c r="B26" s="38" t="s">
        <v>48</v>
      </c>
      <c r="C26" s="35" t="s">
        <v>29</v>
      </c>
      <c r="D26" s="36">
        <v>-5323.28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2:28" s="22" customFormat="1" ht="11.25" customHeight="1">
      <c r="B27" s="32" t="s">
        <v>49</v>
      </c>
      <c r="C27" s="26"/>
      <c r="D27" s="4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2:28" s="22" customFormat="1" ht="11.25" customHeight="1">
      <c r="B28" s="32"/>
      <c r="C28" s="26"/>
      <c r="D28" s="37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s="22" customFormat="1" ht="14.25" customHeight="1">
      <c r="A29" s="22" t="s">
        <v>50</v>
      </c>
      <c r="B29" s="38" t="s">
        <v>51</v>
      </c>
      <c r="C29" s="35" t="s">
        <v>29</v>
      </c>
      <c r="D29" s="39">
        <f>-D10</f>
        <v>0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2:28" s="22" customFormat="1" ht="11.25" customHeight="1">
      <c r="B30" s="32" t="s">
        <v>52</v>
      </c>
      <c r="C30" s="26"/>
      <c r="D30" s="37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2:28" s="22" customFormat="1" ht="11.25" customHeight="1">
      <c r="B31" s="32"/>
      <c r="C31" s="26"/>
      <c r="D31" s="3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s="22" customFormat="1" ht="11.25" customHeight="1">
      <c r="A32" s="22" t="s">
        <v>53</v>
      </c>
      <c r="B32" s="32" t="s">
        <v>54</v>
      </c>
      <c r="C32" s="35" t="s">
        <v>40</v>
      </c>
      <c r="D32" s="36">
        <v>0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2:28" s="22" customFormat="1" ht="11.25" customHeight="1">
      <c r="B33" s="32" t="s">
        <v>55</v>
      </c>
      <c r="C33" s="26"/>
      <c r="D33" s="37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s="22" customFormat="1" ht="14.25" customHeight="1">
      <c r="A34" s="50" t="s">
        <v>56</v>
      </c>
      <c r="B34" s="51" t="str">
        <f>"Total Cash  (Fund Balance) "&amp;(C5)</f>
        <v>Total Cash  (Fund Balance) 6/30/2013</v>
      </c>
      <c r="C34" s="52" t="s">
        <v>36</v>
      </c>
      <c r="D34" s="53">
        <f>D21+D24+D26+D29</f>
        <v>12120.779999999591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28" s="22" customFormat="1" ht="12" customHeight="1">
      <c r="A35" s="50"/>
      <c r="B35" s="54"/>
      <c r="C35" s="55"/>
      <c r="D35" s="5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28" s="22" customFormat="1" ht="14.25" customHeight="1">
      <c r="A36" s="50" t="s">
        <v>57</v>
      </c>
      <c r="B36" s="57" t="str">
        <f>"Total Outstanding Loans "&amp;(C5)</f>
        <v>Total Outstanding Loans 6/30/2013</v>
      </c>
      <c r="C36" s="58" t="s">
        <v>29</v>
      </c>
      <c r="D36" s="59">
        <v>0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28" s="22" customFormat="1" ht="12" customHeight="1">
      <c r="A37" s="50"/>
      <c r="B37" s="54"/>
      <c r="C37" s="55"/>
      <c r="D37" s="5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1:250" s="63" customFormat="1" ht="14.25" customHeight="1">
      <c r="A38" s="55" t="s">
        <v>58</v>
      </c>
      <c r="B38" s="60" t="s">
        <v>59</v>
      </c>
      <c r="C38" s="61" t="s">
        <v>34</v>
      </c>
      <c r="D38" s="62">
        <v>0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</row>
    <row r="39" spans="1:4" s="26" customFormat="1" ht="14.25" customHeight="1">
      <c r="A39" s="55" t="s">
        <v>60</v>
      </c>
      <c r="B39" s="51" t="str">
        <f>"TOTAL CASH BALANCE "&amp;(C5)</f>
        <v>TOTAL CASH BALANCE 6/30/2013</v>
      </c>
      <c r="C39" s="52" t="s">
        <v>36</v>
      </c>
      <c r="D39" s="53">
        <f>SUM(D34:D38)</f>
        <v>12120.779999999591</v>
      </c>
    </row>
    <row r="40" spans="2:4" s="26" customFormat="1" ht="14.25" customHeight="1">
      <c r="B40" s="38"/>
      <c r="C40" s="35"/>
      <c r="D40" s="64"/>
    </row>
    <row r="41" spans="1:4" s="26" customFormat="1" ht="14.25" customHeight="1">
      <c r="A41" s="26" t="s">
        <v>61</v>
      </c>
      <c r="B41" s="38" t="str">
        <f>"**Total Receivables/Payables (Not Available to Budget) "&amp;(C5)</f>
        <v>**Total Receivables/Payables (Not Available to Budget) 6/30/2013</v>
      </c>
      <c r="C41" s="35" t="s">
        <v>29</v>
      </c>
      <c r="D41" s="65">
        <v>1294.0600000000002</v>
      </c>
    </row>
    <row r="42" spans="2:4" s="26" customFormat="1" ht="14.25" customHeight="1">
      <c r="B42" s="66"/>
      <c r="C42" s="67"/>
      <c r="D42" s="68"/>
    </row>
    <row r="43" spans="1:4" s="26" customFormat="1" ht="14.25" customHeight="1">
      <c r="A43" s="26" t="s">
        <v>62</v>
      </c>
      <c r="B43" s="69" t="s">
        <v>63</v>
      </c>
      <c r="C43" s="42" t="s">
        <v>29</v>
      </c>
      <c r="D43" s="68">
        <f>SUM(D39:D42)</f>
        <v>13414.83999999959</v>
      </c>
    </row>
    <row r="44" spans="2:4" s="26" customFormat="1" ht="14.25" customHeight="1">
      <c r="B44" s="38"/>
      <c r="C44" s="35"/>
      <c r="D44" s="70">
        <v>4.092726157978177E-10</v>
      </c>
    </row>
  </sheetData>
  <sheetProtection/>
  <printOptions horizontalCentered="1"/>
  <pageMargins left="0" right="0" top="0.65" bottom="0.4" header="0.36" footer="0.25"/>
  <pageSetup fitToHeight="10" horizontalDpi="600" verticalDpi="600" orientation="portrait" scale="75" r:id="rId3"/>
  <headerFooter alignWithMargins="0">
    <oddHeader>&amp;L&amp;"Lucida Bright,Regular"&amp;9&amp;D &amp;T&amp;C&amp;"Lucida Bright,Regular"&amp;12CASH REPORT FOR THE 2012-2013 FISCAL YEAR
&amp;"Courier,Bold"&amp;11
&amp;R
</oddHeader>
    <oddFooter>&amp;C&amp;F&amp;R&amp;P of&amp;N
&amp;D
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De Los Santos</dc:creator>
  <cp:keywords/>
  <dc:description/>
  <cp:lastModifiedBy>adelossantos</cp:lastModifiedBy>
  <cp:lastPrinted>2014-04-09T20:54:54Z</cp:lastPrinted>
  <dcterms:created xsi:type="dcterms:W3CDTF">2012-01-18T15:59:34Z</dcterms:created>
  <dcterms:modified xsi:type="dcterms:W3CDTF">2014-04-09T21:15:09Z</dcterms:modified>
  <cp:category/>
  <cp:version/>
  <cp:contentType/>
  <cp:contentStatus/>
</cp:coreProperties>
</file>